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30" tabRatio="500" activeTab="0"/>
  </bookViews>
  <sheets>
    <sheet name="Halex-TIP 70" sheetId="1" r:id="rId1"/>
    <sheet name="PT-75 vs Halex" sheetId="2" r:id="rId2"/>
    <sheet name="Maraton vs OPT-86" sheetId="3" r:id="rId3"/>
    <sheet name="MBF vs Maraton" sheetId="4" r:id="rId4"/>
    <sheet name="Halex vs OPT - 86" sheetId="5" r:id="rId5"/>
    <sheet name="MBF - Wega" sheetId="6" r:id="rId6"/>
    <sheet name="OPT-86 VS WEGA " sheetId="7" r:id="rId7"/>
    <sheet name="MBF  vs TIP -70" sheetId="8" r:id="rId8"/>
  </sheets>
  <definedNames/>
  <calcPr fullCalcOnLoad="1"/>
</workbook>
</file>

<file path=xl/sharedStrings.xml><?xml version="1.0" encoding="utf-8"?>
<sst xmlns="http://schemas.openxmlformats.org/spreadsheetml/2006/main" count="424" uniqueCount="82">
  <si>
    <t>Suomen Pöytätennisliitto ry - SPTL</t>
  </si>
  <si>
    <t>PÄIVÄMÄÄRÄ</t>
  </si>
  <si>
    <t>PARAS SEITSEMÄSTÄ PÖYTÄKIRJA</t>
  </si>
  <si>
    <t>Lohko</t>
  </si>
  <si>
    <t>Täytä joukkueen nimi ja pelaajanimet kokonaan</t>
  </si>
  <si>
    <t>Täytä D/V-pelaajan nimi vain jos hän pelaa 6. kaksinpelissä!</t>
  </si>
  <si>
    <t>Joukkue</t>
  </si>
  <si>
    <t>Halex</t>
  </si>
  <si>
    <t>TIP-70</t>
  </si>
  <si>
    <t>A</t>
  </si>
  <si>
    <t>Kim Myllymäki</t>
  </si>
  <si>
    <t>X</t>
  </si>
  <si>
    <t>Riku Anttila</t>
  </si>
  <si>
    <t>B</t>
  </si>
  <si>
    <t xml:space="preserve">Fredrik Forsbacka </t>
  </si>
  <si>
    <t>Y</t>
  </si>
  <si>
    <t>Jukka Kansonen</t>
  </si>
  <si>
    <t>C</t>
  </si>
  <si>
    <t>Chirstian Porthin</t>
  </si>
  <si>
    <t>Z</t>
  </si>
  <si>
    <t>Petri Kotamäki</t>
  </si>
  <si>
    <t>Koneesi tietoturva-asetukset saattavat estää makrojen käytön (salli makrot)</t>
  </si>
  <si>
    <t>D</t>
  </si>
  <si>
    <t>V</t>
  </si>
  <si>
    <t>Nelinpeli</t>
  </si>
  <si>
    <t xml:space="preserve">Yhdessä sarjaottelussa saa pelata korkeintaan viisi eri pelaajaa </t>
  </si>
  <si>
    <t>Vain erän jäännöspisteet (-0:n eteen tekstimuotoilupilkku)</t>
  </si>
  <si>
    <t>Ottelut</t>
  </si>
  <si>
    <t xml:space="preserve">1. </t>
  </si>
  <si>
    <t>2.</t>
  </si>
  <si>
    <t xml:space="preserve">3. </t>
  </si>
  <si>
    <t xml:space="preserve">4. </t>
  </si>
  <si>
    <t xml:space="preserve">5. </t>
  </si>
  <si>
    <t>Erät</t>
  </si>
  <si>
    <t>K</t>
  </si>
  <si>
    <t>Pisteiden laskennan apualue</t>
  </si>
  <si>
    <t>A-X</t>
  </si>
  <si>
    <t>C-Z</t>
  </si>
  <si>
    <t>B-Y</t>
  </si>
  <si>
    <t>A-Z</t>
  </si>
  <si>
    <t>B-X</t>
  </si>
  <si>
    <t>C/D-Y/V</t>
  </si>
  <si>
    <t>Nelinp</t>
  </si>
  <si>
    <t>Tulos</t>
  </si>
  <si>
    <t>Allekirjoitukset</t>
  </si>
  <si>
    <t>Kotijoukkue</t>
  </si>
  <si>
    <t>Vierasjoukkue</t>
  </si>
  <si>
    <t>Tuomari</t>
  </si>
  <si>
    <t>Voittaja</t>
  </si>
  <si>
    <t>Pt-75</t>
  </si>
  <si>
    <t>Antti Jokinen</t>
  </si>
  <si>
    <t>Tommi Sidoroff</t>
  </si>
  <si>
    <t>Mats Ingmann</t>
  </si>
  <si>
    <t>Jannika Oksanen</t>
  </si>
  <si>
    <t>Christian Porthin</t>
  </si>
  <si>
    <t>Jokinen/sidorodd</t>
  </si>
  <si>
    <t>Forsbacka/myllymäki</t>
  </si>
  <si>
    <t>PT – 75</t>
  </si>
  <si>
    <t>Maraton</t>
  </si>
  <si>
    <t>OPT- 86</t>
  </si>
  <si>
    <t>Pär Grefberg</t>
  </si>
  <si>
    <t>x</t>
  </si>
  <si>
    <t>Luka Oinas</t>
  </si>
  <si>
    <t xml:space="preserve">Jens Weckström </t>
  </si>
  <si>
    <t>Lasse Vimpari</t>
  </si>
  <si>
    <t>Teemu Oinas</t>
  </si>
  <si>
    <t>OPT</t>
  </si>
  <si>
    <t>MBF</t>
  </si>
  <si>
    <t>Thomas Hallbäck</t>
  </si>
  <si>
    <t>Thomas Lundström</t>
  </si>
  <si>
    <t>Kim Myllykoski</t>
  </si>
  <si>
    <t xml:space="preserve">Teemu Oinas </t>
  </si>
  <si>
    <t>Fredrik Forsbacka</t>
  </si>
  <si>
    <t>Mats Ingman</t>
  </si>
  <si>
    <t>Forsbacka/Myllymäki</t>
  </si>
  <si>
    <t>Teemu Oinas/Vimpari</t>
  </si>
  <si>
    <t xml:space="preserve"> Oinas/Vimpari</t>
  </si>
  <si>
    <t>Wega</t>
  </si>
  <si>
    <t>Matti Kurvinen</t>
  </si>
  <si>
    <t>Lari Ikonen</t>
  </si>
  <si>
    <t>Mattias Bergkvist</t>
  </si>
  <si>
    <t>Manu Karjalainen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</si>
</sst>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_)"/>
    <numFmt numFmtId="165" formatCode="dd/mm/yyyy"/>
  </numFmts>
  <fonts count="50">
    <font>
      <sz val="10"/>
      <name val="Arial"/>
      <family val="2"/>
    </font>
    <font>
      <sz val="12"/>
      <name val="SWISS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SWISS"/>
      <family val="2"/>
    </font>
    <font>
      <i/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SWISS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7" fillId="0" borderId="0">
      <alignment/>
      <protection/>
    </xf>
    <xf numFmtId="0" fontId="0" fillId="26" borderId="1" applyNumberFormat="0" applyFont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0" fontId="38" fillId="0" borderId="3" applyNumberFormat="0" applyFill="0" applyAlignment="0" applyProtection="0"/>
    <xf numFmtId="0" fontId="39" fillId="30" borderId="0" applyNumberFormat="0" applyBorder="0" applyAlignment="0" applyProtection="0"/>
    <xf numFmtId="164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2" applyNumberFormat="0" applyAlignment="0" applyProtection="0"/>
    <xf numFmtId="0" fontId="47" fillId="32" borderId="8" applyNumberFormat="0" applyAlignment="0" applyProtection="0"/>
    <xf numFmtId="0" fontId="48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/>
      <protection/>
    </xf>
    <xf numFmtId="0" fontId="2" fillId="0" borderId="0" xfId="39" applyFont="1" applyBorder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10" fillId="0" borderId="19" xfId="39" applyFont="1" applyBorder="1" applyAlignment="1">
      <alignment horizontal="center"/>
      <protection/>
    </xf>
    <xf numFmtId="0" fontId="12" fillId="0" borderId="20" xfId="39" applyFont="1" applyBorder="1" applyAlignment="1">
      <alignment horizontal="center"/>
      <protection/>
    </xf>
    <xf numFmtId="164" fontId="4" fillId="33" borderId="21" xfId="46" applyFont="1" applyFill="1" applyBorder="1" applyAlignment="1" applyProtection="1">
      <alignment horizontal="left"/>
      <protection locked="0"/>
    </xf>
    <xf numFmtId="0" fontId="12" fillId="0" borderId="22" xfId="39" applyFont="1" applyBorder="1" applyAlignment="1">
      <alignment horizontal="center"/>
      <protection/>
    </xf>
    <xf numFmtId="164" fontId="4" fillId="33" borderId="23" xfId="46" applyFont="1" applyFill="1" applyBorder="1" applyAlignment="1" applyProtection="1">
      <alignment horizontal="left"/>
      <protection locked="0"/>
    </xf>
    <xf numFmtId="0" fontId="13" fillId="0" borderId="0" xfId="0" applyFont="1" applyAlignment="1">
      <alignment/>
    </xf>
    <xf numFmtId="0" fontId="12" fillId="0" borderId="0" xfId="39" applyFont="1" applyFill="1" applyBorder="1" applyAlignment="1">
      <alignment horizontal="center"/>
      <protection/>
    </xf>
    <xf numFmtId="164" fontId="4" fillId="0" borderId="0" xfId="46" applyFont="1" applyFill="1" applyBorder="1" applyAlignment="1" applyProtection="1">
      <alignment horizontal="left"/>
      <protection locked="0"/>
    </xf>
    <xf numFmtId="0" fontId="12" fillId="0" borderId="24" xfId="39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13" xfId="39" applyFont="1" applyBorder="1" applyAlignment="1">
      <alignment horizontal="left"/>
      <protection/>
    </xf>
    <xf numFmtId="0" fontId="10" fillId="0" borderId="14" xfId="39" applyFont="1" applyBorder="1" applyAlignment="1">
      <alignment horizontal="left"/>
      <protection/>
    </xf>
    <xf numFmtId="0" fontId="10" fillId="0" borderId="15" xfId="39" applyFont="1" applyBorder="1" applyAlignment="1">
      <alignment horizontal="left"/>
      <protection/>
    </xf>
    <xf numFmtId="0" fontId="10" fillId="0" borderId="25" xfId="39" applyFont="1" applyBorder="1" applyAlignment="1">
      <alignment horizontal="left"/>
      <protection/>
    </xf>
    <xf numFmtId="0" fontId="7" fillId="0" borderId="26" xfId="39" applyBorder="1">
      <alignment/>
      <protection/>
    </xf>
    <xf numFmtId="0" fontId="7" fillId="0" borderId="22" xfId="39" applyBorder="1">
      <alignment/>
      <protection/>
    </xf>
    <xf numFmtId="0" fontId="1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/>
      <protection/>
    </xf>
    <xf numFmtId="0" fontId="13" fillId="0" borderId="27" xfId="0" applyFont="1" applyBorder="1" applyAlignment="1" applyProtection="1">
      <alignment horizontal="center"/>
      <protection/>
    </xf>
    <xf numFmtId="0" fontId="15" fillId="0" borderId="27" xfId="0" applyFont="1" applyBorder="1" applyAlignment="1" applyProtection="1">
      <alignment horizontal="center"/>
      <protection/>
    </xf>
    <xf numFmtId="0" fontId="15" fillId="0" borderId="21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28" xfId="0" applyBorder="1" applyAlignment="1">
      <alignment/>
    </xf>
    <xf numFmtId="0" fontId="13" fillId="0" borderId="27" xfId="0" applyFont="1" applyBorder="1" applyAlignment="1">
      <alignment horizontal="center"/>
    </xf>
    <xf numFmtId="0" fontId="0" fillId="0" borderId="29" xfId="0" applyNumberFormat="1" applyFont="1" applyBorder="1" applyAlignment="1" applyProtection="1">
      <alignment/>
      <protection/>
    </xf>
    <xf numFmtId="0" fontId="7" fillId="33" borderId="19" xfId="39" applyNumberFormat="1" applyFill="1" applyBorder="1" applyAlignment="1" applyProtection="1">
      <alignment horizontal="center"/>
      <protection locked="0"/>
    </xf>
    <xf numFmtId="0" fontId="7" fillId="33" borderId="30" xfId="39" applyNumberFormat="1" applyFill="1" applyBorder="1" applyAlignment="1" applyProtection="1">
      <alignment horizontal="center"/>
      <protection locked="0"/>
    </xf>
    <xf numFmtId="0" fontId="7" fillId="33" borderId="25" xfId="39" applyNumberForma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/>
    </xf>
    <xf numFmtId="0" fontId="0" fillId="0" borderId="31" xfId="0" applyNumberFormat="1" applyFont="1" applyBorder="1" applyAlignment="1">
      <alignment horizontal="center"/>
    </xf>
    <xf numFmtId="0" fontId="15" fillId="0" borderId="27" xfId="0" applyFont="1" applyFill="1" applyBorder="1" applyAlignment="1" applyProtection="1">
      <alignment horizontal="center"/>
      <protection/>
    </xf>
    <xf numFmtId="0" fontId="15" fillId="0" borderId="29" xfId="0" applyFont="1" applyFill="1" applyBorder="1" applyAlignment="1" applyProtection="1">
      <alignment horizontal="center"/>
      <protection/>
    </xf>
    <xf numFmtId="0" fontId="8" fillId="34" borderId="32" xfId="0" applyFont="1" applyFill="1" applyBorder="1" applyAlignment="1" applyProtection="1">
      <alignment/>
      <protection/>
    </xf>
    <xf numFmtId="0" fontId="8" fillId="0" borderId="33" xfId="0" applyFont="1" applyBorder="1" applyAlignment="1" applyProtection="1">
      <alignment/>
      <protection/>
    </xf>
    <xf numFmtId="0" fontId="13" fillId="0" borderId="34" xfId="0" applyFont="1" applyBorder="1" applyAlignment="1">
      <alignment horizontal="center"/>
    </xf>
    <xf numFmtId="0" fontId="0" fillId="0" borderId="11" xfId="0" applyNumberFormat="1" applyFont="1" applyBorder="1" applyAlignment="1" applyProtection="1">
      <alignment/>
      <protection/>
    </xf>
    <xf numFmtId="0" fontId="7" fillId="33" borderId="20" xfId="39" applyNumberFormat="1" applyFill="1" applyBorder="1" applyAlignment="1" applyProtection="1">
      <alignment horizontal="center"/>
      <protection locked="0"/>
    </xf>
    <xf numFmtId="0" fontId="7" fillId="33" borderId="27" xfId="39" applyNumberFormat="1" applyFill="1" applyBorder="1" applyAlignment="1" applyProtection="1">
      <alignment horizontal="center"/>
      <protection locked="0"/>
    </xf>
    <xf numFmtId="0" fontId="7" fillId="33" borderId="21" xfId="39" applyNumberFormat="1" applyFill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/>
      <protection/>
    </xf>
    <xf numFmtId="0" fontId="0" fillId="0" borderId="21" xfId="0" applyNumberFormat="1" applyFont="1" applyBorder="1" applyAlignment="1">
      <alignment horizontal="center"/>
    </xf>
    <xf numFmtId="0" fontId="15" fillId="0" borderId="36" xfId="0" applyFont="1" applyFill="1" applyBorder="1" applyAlignment="1" applyProtection="1">
      <alignment horizontal="center"/>
      <protection/>
    </xf>
    <xf numFmtId="0" fontId="15" fillId="0" borderId="11" xfId="0" applyFont="1" applyFill="1" applyBorder="1" applyAlignment="1" applyProtection="1">
      <alignment horizontal="center"/>
      <protection/>
    </xf>
    <xf numFmtId="0" fontId="8" fillId="0" borderId="29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 horizontal="left"/>
      <protection/>
    </xf>
    <xf numFmtId="0" fontId="7" fillId="33" borderId="22" xfId="39" applyNumberFormat="1" applyFill="1" applyBorder="1" applyAlignment="1" applyProtection="1">
      <alignment horizontal="center"/>
      <protection locked="0"/>
    </xf>
    <xf numFmtId="0" fontId="7" fillId="33" borderId="37" xfId="39" applyNumberFormat="1" applyFill="1" applyBorder="1" applyAlignment="1" applyProtection="1">
      <alignment horizontal="center"/>
      <protection locked="0"/>
    </xf>
    <xf numFmtId="0" fontId="7" fillId="33" borderId="23" xfId="39" applyNumberFormat="1" applyFill="1" applyBorder="1" applyAlignment="1" applyProtection="1">
      <alignment horizontal="center"/>
      <protection locked="0"/>
    </xf>
    <xf numFmtId="0" fontId="15" fillId="0" borderId="21" xfId="0" applyFont="1" applyBorder="1" applyAlignment="1" applyProtection="1">
      <alignment/>
      <protection/>
    </xf>
    <xf numFmtId="0" fontId="0" fillId="0" borderId="29" xfId="0" applyBorder="1" applyAlignment="1">
      <alignment/>
    </xf>
    <xf numFmtId="0" fontId="0" fillId="0" borderId="27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2" fillId="0" borderId="38" xfId="0" applyFont="1" applyFill="1" applyBorder="1" applyAlignment="1" applyProtection="1">
      <alignment horizontal="center"/>
      <protection/>
    </xf>
    <xf numFmtId="0" fontId="2" fillId="0" borderId="39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5" borderId="12" xfId="0" applyFill="1" applyBorder="1" applyAlignment="1">
      <alignment/>
    </xf>
    <xf numFmtId="0" fontId="0" fillId="35" borderId="0" xfId="0" applyFill="1" applyBorder="1" applyAlignment="1" applyProtection="1">
      <alignment/>
      <protection locked="0"/>
    </xf>
    <xf numFmtId="0" fontId="0" fillId="0" borderId="40" xfId="0" applyBorder="1" applyAlignment="1">
      <alignment/>
    </xf>
    <xf numFmtId="0" fontId="0" fillId="0" borderId="41" xfId="0" applyFill="1" applyBorder="1" applyAlignment="1" applyProtection="1">
      <alignment/>
      <protection locked="0"/>
    </xf>
    <xf numFmtId="0" fontId="17" fillId="0" borderId="14" xfId="0" applyFont="1" applyFill="1" applyBorder="1" applyAlignment="1" applyProtection="1">
      <alignment horizontal="left" vertical="center" indent="2"/>
      <protection locked="0"/>
    </xf>
    <xf numFmtId="165" fontId="4" fillId="33" borderId="25" xfId="46" applyNumberFormat="1" applyFont="1" applyFill="1" applyBorder="1" applyAlignment="1" applyProtection="1">
      <alignment horizontal="left"/>
      <protection locked="0"/>
    </xf>
    <xf numFmtId="49" fontId="4" fillId="33" borderId="23" xfId="46" applyNumberFormat="1" applyFont="1" applyFill="1" applyBorder="1" applyAlignment="1" applyProtection="1">
      <alignment horizontal="left"/>
      <protection locked="0"/>
    </xf>
    <xf numFmtId="164" fontId="11" fillId="33" borderId="42" xfId="46" applyFont="1" applyFill="1" applyBorder="1" applyAlignment="1" applyProtection="1">
      <alignment horizontal="left"/>
      <protection locked="0"/>
    </xf>
    <xf numFmtId="164" fontId="11" fillId="33" borderId="25" xfId="46" applyFont="1" applyFill="1" applyBorder="1" applyAlignment="1" applyProtection="1">
      <alignment horizontal="left"/>
      <protection locked="0"/>
    </xf>
    <xf numFmtId="164" fontId="4" fillId="33" borderId="43" xfId="46" applyFont="1" applyFill="1" applyBorder="1" applyAlignment="1" applyProtection="1">
      <alignment horizontal="left"/>
      <protection locked="0"/>
    </xf>
    <xf numFmtId="164" fontId="4" fillId="33" borderId="21" xfId="46" applyFont="1" applyFill="1" applyBorder="1" applyAlignment="1" applyProtection="1">
      <alignment horizontal="left"/>
      <protection locked="0"/>
    </xf>
    <xf numFmtId="164" fontId="4" fillId="33" borderId="44" xfId="46" applyFont="1" applyFill="1" applyBorder="1" applyAlignment="1" applyProtection="1">
      <alignment horizontal="left"/>
      <protection locked="0"/>
    </xf>
    <xf numFmtId="164" fontId="4" fillId="33" borderId="23" xfId="46" applyFont="1" applyFill="1" applyBorder="1" applyAlignment="1" applyProtection="1">
      <alignment horizontal="left"/>
      <protection locked="0"/>
    </xf>
    <xf numFmtId="164" fontId="4" fillId="33" borderId="45" xfId="46" applyFont="1" applyFill="1" applyBorder="1" applyAlignment="1" applyProtection="1">
      <alignment horizontal="left"/>
      <protection locked="0"/>
    </xf>
    <xf numFmtId="164" fontId="4" fillId="33" borderId="39" xfId="46" applyFont="1" applyFill="1" applyBorder="1" applyAlignment="1" applyProtection="1">
      <alignment horizontal="left"/>
      <protection locked="0"/>
    </xf>
    <xf numFmtId="164" fontId="4" fillId="33" borderId="46" xfId="46" applyFont="1" applyFill="1" applyBorder="1" applyAlignment="1" applyProtection="1">
      <alignment horizontal="left"/>
      <protection locked="0"/>
    </xf>
    <xf numFmtId="164" fontId="4" fillId="33" borderId="40" xfId="46" applyFont="1" applyFill="1" applyBorder="1" applyAlignment="1" applyProtection="1">
      <alignment horizontal="left"/>
      <protection locked="0"/>
    </xf>
    <xf numFmtId="0" fontId="3" fillId="0" borderId="27" xfId="0" applyFont="1" applyBorder="1" applyAlignment="1" applyProtection="1">
      <alignment horizontal="center"/>
      <protection/>
    </xf>
    <xf numFmtId="0" fontId="16" fillId="0" borderId="47" xfId="0" applyFont="1" applyFill="1" applyBorder="1" applyAlignment="1" applyProtection="1">
      <alignment horizontal="left" vertical="center" indent="2"/>
      <protection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xcel Built-in Normal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Normaali_LohkoKaavio_4-5_makrot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ptl.fi/sptl_uudet/?page_id=1560&amp;pelaaja=ForsbFred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ptl.fi/sptl_uudet/?page_id=1560&amp;pelaaja=ForsbFre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7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1.1484375" style="0" customWidth="1"/>
    <col min="2" max="2" width="5.8515625" style="0" customWidth="1"/>
    <col min="3" max="3" width="20.00390625" style="0" customWidth="1"/>
    <col min="4" max="4" width="19.8515625" style="0" customWidth="1"/>
    <col min="5" max="5" width="1.1484375" style="0" customWidth="1"/>
    <col min="6" max="6" width="5.7109375" style="0" customWidth="1"/>
    <col min="7" max="7" width="5.00390625" style="0" customWidth="1"/>
    <col min="8" max="10" width="5.8515625" style="0" customWidth="1"/>
    <col min="11" max="11" width="3.7109375" style="0" customWidth="1"/>
    <col min="12" max="14" width="3.8515625" style="0" customWidth="1"/>
    <col min="15" max="15" width="1.1484375" style="0" customWidth="1"/>
    <col min="16" max="18" width="3.28125" style="0" customWidth="1"/>
    <col min="19" max="21" width="3.8515625" style="0" customWidth="1"/>
    <col min="22" max="22" width="2.8515625" style="0" customWidth="1"/>
    <col min="23" max="23" width="29.28125" style="0" customWidth="1"/>
    <col min="24" max="33" width="9.140625" style="0" hidden="1" customWidth="1"/>
  </cols>
  <sheetData>
    <row r="1" spans="1:16" ht="7.5" customHeight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</row>
    <row r="2" spans="1:16" ht="15">
      <c r="A2" s="6"/>
      <c r="B2" s="5"/>
      <c r="C2" s="7" t="s">
        <v>0</v>
      </c>
      <c r="D2" s="8"/>
      <c r="E2" s="8"/>
      <c r="F2" s="5"/>
      <c r="G2" s="9" t="s">
        <v>1</v>
      </c>
      <c r="H2" s="10"/>
      <c r="I2" s="11"/>
      <c r="J2" s="93">
        <v>45038</v>
      </c>
      <c r="K2" s="93"/>
      <c r="L2" s="93"/>
      <c r="M2" s="93"/>
      <c r="N2" s="93"/>
      <c r="O2" s="6"/>
      <c r="P2" s="5"/>
    </row>
    <row r="3" spans="1:16" ht="17.25" customHeight="1">
      <c r="A3" s="6"/>
      <c r="B3" s="13"/>
      <c r="C3" s="14" t="s">
        <v>2</v>
      </c>
      <c r="D3" s="8"/>
      <c r="E3" s="8"/>
      <c r="F3" s="5"/>
      <c r="G3" s="15" t="s">
        <v>3</v>
      </c>
      <c r="H3" s="16"/>
      <c r="I3" s="17"/>
      <c r="J3" s="94"/>
      <c r="K3" s="94"/>
      <c r="L3" s="94"/>
      <c r="M3" s="94"/>
      <c r="N3" s="94"/>
      <c r="O3" s="6"/>
      <c r="P3" s="5"/>
    </row>
    <row r="4" spans="1:37" ht="12" customHeight="1">
      <c r="A4" s="6"/>
      <c r="B4" s="5"/>
      <c r="C4" s="19" t="s">
        <v>4</v>
      </c>
      <c r="D4" s="8"/>
      <c r="E4" s="20" t="s">
        <v>5</v>
      </c>
      <c r="F4" s="20"/>
      <c r="G4" s="5"/>
      <c r="H4" s="8"/>
      <c r="I4" s="8"/>
      <c r="J4" s="8"/>
      <c r="K4" s="8"/>
      <c r="L4" s="8"/>
      <c r="M4" s="8"/>
      <c r="N4" s="8"/>
      <c r="O4" s="6"/>
      <c r="P4" s="5"/>
      <c r="Q4" s="21"/>
      <c r="R4" s="21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5" spans="1:18" ht="12.75">
      <c r="A5" s="6"/>
      <c r="B5" s="22" t="s">
        <v>6</v>
      </c>
      <c r="C5" s="95" t="s">
        <v>7</v>
      </c>
      <c r="D5" s="95"/>
      <c r="E5" s="95"/>
      <c r="F5" s="22" t="s">
        <v>6</v>
      </c>
      <c r="G5" s="96" t="s">
        <v>8</v>
      </c>
      <c r="H5" s="96"/>
      <c r="I5" s="96"/>
      <c r="J5" s="96"/>
      <c r="K5" s="96"/>
      <c r="L5" s="96"/>
      <c r="M5" s="96"/>
      <c r="N5" s="96"/>
      <c r="O5" s="6"/>
      <c r="P5" s="5"/>
      <c r="Q5" s="21"/>
      <c r="R5" s="21"/>
    </row>
    <row r="6" spans="1:18" ht="14.25">
      <c r="A6" s="6"/>
      <c r="B6" s="23" t="s">
        <v>9</v>
      </c>
      <c r="C6" s="97" t="s">
        <v>10</v>
      </c>
      <c r="D6" s="97"/>
      <c r="E6" s="97"/>
      <c r="F6" s="23" t="s">
        <v>11</v>
      </c>
      <c r="G6" s="98" t="s">
        <v>12</v>
      </c>
      <c r="H6" s="98"/>
      <c r="I6" s="98"/>
      <c r="J6" s="98"/>
      <c r="K6" s="98"/>
      <c r="L6" s="98"/>
      <c r="M6" s="98"/>
      <c r="N6" s="98"/>
      <c r="O6" s="6"/>
      <c r="P6" s="5"/>
      <c r="Q6" s="21"/>
      <c r="R6" s="21"/>
    </row>
    <row r="7" spans="1:18" ht="14.25">
      <c r="A7" s="6"/>
      <c r="B7" s="23" t="s">
        <v>13</v>
      </c>
      <c r="C7" s="97" t="s">
        <v>14</v>
      </c>
      <c r="D7" s="97"/>
      <c r="E7" s="97"/>
      <c r="F7" s="23" t="s">
        <v>15</v>
      </c>
      <c r="G7" s="98" t="s">
        <v>16</v>
      </c>
      <c r="H7" s="98"/>
      <c r="I7" s="98"/>
      <c r="J7" s="98"/>
      <c r="K7" s="98"/>
      <c r="L7" s="98"/>
      <c r="M7" s="98"/>
      <c r="N7" s="98"/>
      <c r="O7" s="6"/>
      <c r="P7" s="5"/>
      <c r="Q7" s="21"/>
      <c r="R7" s="21"/>
    </row>
    <row r="8" spans="1:24" ht="14.25">
      <c r="A8" s="6"/>
      <c r="B8" s="25" t="s">
        <v>17</v>
      </c>
      <c r="C8" s="99" t="s">
        <v>18</v>
      </c>
      <c r="D8" s="99"/>
      <c r="E8" s="99"/>
      <c r="F8" s="25" t="s">
        <v>19</v>
      </c>
      <c r="G8" s="100" t="s">
        <v>20</v>
      </c>
      <c r="H8" s="100"/>
      <c r="I8" s="100"/>
      <c r="J8" s="100"/>
      <c r="K8" s="100"/>
      <c r="L8" s="100"/>
      <c r="M8" s="100"/>
      <c r="N8" s="100"/>
      <c r="O8" s="6"/>
      <c r="P8" s="5"/>
      <c r="Q8" s="21"/>
      <c r="R8" s="21"/>
      <c r="U8" s="27"/>
      <c r="X8" s="7" t="s">
        <v>21</v>
      </c>
    </row>
    <row r="9" spans="1:18" ht="11.25" customHeight="1">
      <c r="A9" s="5"/>
      <c r="B9" s="28"/>
      <c r="C9" s="29"/>
      <c r="D9" s="29"/>
      <c r="E9" s="29"/>
      <c r="F9" s="28"/>
      <c r="G9" s="29"/>
      <c r="H9" s="29"/>
      <c r="I9" s="29"/>
      <c r="J9" s="29"/>
      <c r="K9" s="29"/>
      <c r="L9" s="29"/>
      <c r="M9" s="29"/>
      <c r="N9" s="29"/>
      <c r="O9" s="6"/>
      <c r="P9" s="5"/>
      <c r="Q9" s="21"/>
      <c r="R9" s="21"/>
    </row>
    <row r="10" spans="1:18" ht="14.25">
      <c r="A10" s="6"/>
      <c r="B10" s="30" t="s">
        <v>22</v>
      </c>
      <c r="C10" s="101"/>
      <c r="D10" s="101"/>
      <c r="E10" s="101"/>
      <c r="F10" s="30" t="s">
        <v>23</v>
      </c>
      <c r="G10" s="102"/>
      <c r="H10" s="102"/>
      <c r="I10" s="102"/>
      <c r="J10" s="102"/>
      <c r="K10" s="102"/>
      <c r="L10" s="102"/>
      <c r="M10" s="102"/>
      <c r="N10" s="102"/>
      <c r="O10" s="6"/>
      <c r="P10" s="5"/>
      <c r="Q10" s="21"/>
      <c r="R10" s="21"/>
    </row>
    <row r="11" spans="1:24" s="34" customFormat="1" ht="12.75" customHeight="1">
      <c r="A11" s="31"/>
      <c r="B11" s="28"/>
      <c r="C11" s="29"/>
      <c r="D11" s="29"/>
      <c r="E11" s="29"/>
      <c r="F11" s="28"/>
      <c r="G11" s="29"/>
      <c r="H11" s="29"/>
      <c r="I11" s="29"/>
      <c r="J11" s="29"/>
      <c r="K11" s="29"/>
      <c r="L11" s="29"/>
      <c r="M11" s="29"/>
      <c r="N11" s="29"/>
      <c r="O11" s="32"/>
      <c r="P11" s="31"/>
      <c r="Q11" s="33"/>
      <c r="R11" s="33"/>
      <c r="U11" s="35"/>
      <c r="X11" s="36"/>
    </row>
    <row r="12" spans="2:16" ht="12">
      <c r="B12" s="37" t="s">
        <v>24</v>
      </c>
      <c r="C12" s="38"/>
      <c r="D12" s="38"/>
      <c r="E12" s="39"/>
      <c r="F12" s="40" t="s">
        <v>24</v>
      </c>
      <c r="G12" s="38"/>
      <c r="H12" s="38"/>
      <c r="I12" s="38"/>
      <c r="J12" s="38"/>
      <c r="K12" s="38"/>
      <c r="L12" s="38"/>
      <c r="M12" s="38"/>
      <c r="N12" s="38"/>
      <c r="O12" s="6"/>
      <c r="P12" s="5"/>
    </row>
    <row r="13" spans="1:18" ht="12" customHeight="1">
      <c r="A13" s="6"/>
      <c r="B13" s="41"/>
      <c r="C13" s="103"/>
      <c r="D13" s="103"/>
      <c r="E13" s="103"/>
      <c r="F13" s="41"/>
      <c r="G13" s="104"/>
      <c r="H13" s="104"/>
      <c r="I13" s="104"/>
      <c r="J13" s="104"/>
      <c r="K13" s="104"/>
      <c r="L13" s="104"/>
      <c r="M13" s="104"/>
      <c r="N13" s="104"/>
      <c r="O13" s="6"/>
      <c r="P13" s="5"/>
      <c r="Q13" s="21"/>
      <c r="R13" s="21"/>
    </row>
    <row r="14" spans="1:18" ht="14.25">
      <c r="A14" s="6"/>
      <c r="B14" s="42"/>
      <c r="C14" s="99"/>
      <c r="D14" s="99"/>
      <c r="E14" s="99"/>
      <c r="F14" s="42"/>
      <c r="G14" s="100"/>
      <c r="H14" s="100"/>
      <c r="I14" s="100"/>
      <c r="J14" s="100"/>
      <c r="K14" s="100"/>
      <c r="L14" s="100"/>
      <c r="M14" s="100"/>
      <c r="N14" s="100"/>
      <c r="O14" s="6"/>
      <c r="P14" s="5"/>
      <c r="Q14" s="21"/>
      <c r="R14" s="21"/>
    </row>
    <row r="15" spans="1:16" ht="14.25" customHeight="1">
      <c r="A15" s="6"/>
      <c r="B15" s="19" t="s">
        <v>25</v>
      </c>
      <c r="C15" s="8"/>
      <c r="D15" s="8"/>
      <c r="E15" s="8"/>
      <c r="F15" s="19" t="s">
        <v>26</v>
      </c>
      <c r="G15" s="43"/>
      <c r="H15" s="43"/>
      <c r="I15" s="43"/>
      <c r="J15" s="8"/>
      <c r="K15" s="8"/>
      <c r="L15" s="8"/>
      <c r="M15" s="44"/>
      <c r="N15" s="5"/>
      <c r="O15" s="6"/>
      <c r="P15" s="5"/>
    </row>
    <row r="16" spans="1:34" ht="15.75" customHeight="1">
      <c r="A16" s="6"/>
      <c r="B16" s="45" t="s">
        <v>27</v>
      </c>
      <c r="C16" s="8"/>
      <c r="D16" s="8"/>
      <c r="E16" s="8"/>
      <c r="F16" s="46" t="s">
        <v>28</v>
      </c>
      <c r="G16" s="46" t="s">
        <v>29</v>
      </c>
      <c r="H16" s="46" t="s">
        <v>30</v>
      </c>
      <c r="I16" s="46" t="s">
        <v>31</v>
      </c>
      <c r="J16" s="46" t="s">
        <v>32</v>
      </c>
      <c r="K16" s="105" t="s">
        <v>33</v>
      </c>
      <c r="L16" s="105"/>
      <c r="M16" s="47" t="s">
        <v>34</v>
      </c>
      <c r="N16" s="48" t="s">
        <v>23</v>
      </c>
      <c r="O16" s="6"/>
      <c r="P16" s="5"/>
      <c r="X16" s="49" t="s">
        <v>35</v>
      </c>
      <c r="Y16" s="49"/>
      <c r="Z16" s="49"/>
      <c r="AA16" s="49"/>
      <c r="AB16" s="49"/>
      <c r="AC16" s="49"/>
      <c r="AD16" s="50"/>
      <c r="AE16" s="50"/>
      <c r="AF16" s="50"/>
      <c r="AG16" s="50"/>
      <c r="AH16" s="51"/>
    </row>
    <row r="17" spans="1:34" ht="15" customHeight="1">
      <c r="A17" s="52"/>
      <c r="B17" s="53" t="s">
        <v>36</v>
      </c>
      <c r="C17" s="54" t="str">
        <f>IF(C6&gt;"",C6,"")</f>
        <v>Kim Myllymäki</v>
      </c>
      <c r="D17" s="54" t="str">
        <f>IF(G6&gt;"",G6,"")</f>
        <v>Riku Anttila</v>
      </c>
      <c r="E17" s="54">
        <f>IF(E6&gt;"",E6&amp;" - "&amp;I6,"")</f>
      </c>
      <c r="F17" s="55">
        <v>9</v>
      </c>
      <c r="G17" s="56">
        <v>8</v>
      </c>
      <c r="H17" s="56">
        <v>3</v>
      </c>
      <c r="I17" s="56"/>
      <c r="J17" s="57"/>
      <c r="K17" s="58">
        <f aca="true" t="shared" si="0" ref="K17:K23">IF(ISBLANK(F17),"",COUNTIF(F17:J17,"&gt;=0"))</f>
        <v>3</v>
      </c>
      <c r="L17" s="59">
        <f aca="true" t="shared" si="1" ref="L17:L23">IF(ISBLANK(F17),"",(IF(LEFT(F17,1)="-",1,0)+IF(LEFT(G17,1)="-",1,0)+IF(LEFT(H17,1)="-",1,0)+IF(LEFT(I17,1)="-",1,0)+IF(LEFT(J17,1)="-",1,0)))</f>
        <v>0</v>
      </c>
      <c r="M17" s="60">
        <f aca="true" t="shared" si="2" ref="M17:M23">IF(K17=3,1,"")</f>
        <v>1</v>
      </c>
      <c r="N17" s="61">
        <f aca="true" t="shared" si="3" ref="N17:N23">IF(L17=3,1,"")</f>
      </c>
      <c r="O17" s="6"/>
      <c r="P17" s="5"/>
      <c r="X17" s="62">
        <f aca="true" t="shared" si="4" ref="X17:X23">IF(F17="",0,IF(LEFT(F17,1)="-",ABS(F17),(IF(F17&gt;9,F17+2,11))))</f>
        <v>11</v>
      </c>
      <c r="Y17" s="63">
        <f aca="true" t="shared" si="5" ref="Y17:Y23">IF(F17="",0,IF(LEFT(F17,1)="-",(IF(ABS(F17)&gt;9,(ABS(F17)+2),11)),F17))</f>
        <v>9</v>
      </c>
      <c r="Z17" s="62">
        <f aca="true" t="shared" si="6" ref="Z17:Z23">IF(G17="",0,IF(LEFT(G17,1)="-",ABS(G17),(IF(G17&gt;9,G17+2,11))))</f>
        <v>11</v>
      </c>
      <c r="AA17" s="63">
        <f aca="true" t="shared" si="7" ref="AA17:AA23">IF(G17="",0,IF(LEFT(G17,1)="-",(IF(ABS(G17)&gt;9,(ABS(G17)+2),11)),G17))</f>
        <v>8</v>
      </c>
      <c r="AB17" s="62">
        <f aca="true" t="shared" si="8" ref="AB17:AB23">IF(H17="",0,IF(LEFT(H17,1)="-",ABS(H17),(IF(H17&gt;9,H17+2,11))))</f>
        <v>11</v>
      </c>
      <c r="AC17" s="63">
        <f aca="true" t="shared" si="9" ref="AC17:AC23">IF(H17="",0,IF(LEFT(H17,1)="-",(IF(ABS(H17)&gt;9,(ABS(H17)+2),11)),H17))</f>
        <v>3</v>
      </c>
      <c r="AD17" s="62">
        <f aca="true" t="shared" si="10" ref="AD17:AD23">IF(I17="",0,IF(LEFT(I17,1)="-",ABS(I17),(IF(I17&gt;9,I17+2,11))))</f>
        <v>0</v>
      </c>
      <c r="AE17" s="63">
        <f aca="true" t="shared" si="11" ref="AE17:AE23">IF(I17="",0,IF(LEFT(I17,1)="-",(IF(ABS(I17)&gt;9,(ABS(I17)+2),11)),I17))</f>
        <v>0</v>
      </c>
      <c r="AF17" s="62">
        <f aca="true" t="shared" si="12" ref="AF17:AF23">IF(J17="",0,IF(LEFT(J17,1)="-",ABS(J17),(IF(J17&gt;9,J17+2,11))))</f>
        <v>0</v>
      </c>
      <c r="AG17" s="63">
        <f aca="true" t="shared" si="13" ref="AG17:AG23">IF(J17="",0,IF(LEFT(J17,1)="-",(IF(ABS(J17)&gt;9,(ABS(J17)+2),11)),J17))</f>
        <v>0</v>
      </c>
      <c r="AH17" s="51"/>
    </row>
    <row r="18" spans="1:34" ht="15" customHeight="1">
      <c r="A18" s="52"/>
      <c r="B18" s="64" t="s">
        <v>37</v>
      </c>
      <c r="C18" s="7" t="str">
        <f>IF(C8&gt;"",C8,"")</f>
        <v>Chirstian Porthin</v>
      </c>
      <c r="D18" s="54" t="str">
        <f>IF(G8&gt;"",G8,"")</f>
        <v>Petri Kotamäki</v>
      </c>
      <c r="E18" s="65"/>
      <c r="F18" s="66">
        <v>-7</v>
      </c>
      <c r="G18" s="67">
        <v>-3</v>
      </c>
      <c r="H18" s="67">
        <v>7</v>
      </c>
      <c r="I18" s="67">
        <v>9</v>
      </c>
      <c r="J18" s="68">
        <v>-7</v>
      </c>
      <c r="K18" s="58">
        <f t="shared" si="0"/>
        <v>2</v>
      </c>
      <c r="L18" s="59">
        <f t="shared" si="1"/>
        <v>3</v>
      </c>
      <c r="M18" s="60">
        <f t="shared" si="2"/>
      </c>
      <c r="N18" s="61">
        <f t="shared" si="3"/>
        <v>1</v>
      </c>
      <c r="O18" s="6"/>
      <c r="P18" s="5"/>
      <c r="X18" s="62">
        <f t="shared" si="4"/>
        <v>7</v>
      </c>
      <c r="Y18" s="63">
        <f t="shared" si="5"/>
        <v>11</v>
      </c>
      <c r="Z18" s="62">
        <f t="shared" si="6"/>
        <v>3</v>
      </c>
      <c r="AA18" s="63">
        <f t="shared" si="7"/>
        <v>11</v>
      </c>
      <c r="AB18" s="62">
        <f t="shared" si="8"/>
        <v>11</v>
      </c>
      <c r="AC18" s="63">
        <f t="shared" si="9"/>
        <v>7</v>
      </c>
      <c r="AD18" s="62">
        <f t="shared" si="10"/>
        <v>11</v>
      </c>
      <c r="AE18" s="63">
        <f t="shared" si="11"/>
        <v>9</v>
      </c>
      <c r="AF18" s="62">
        <f t="shared" si="12"/>
        <v>7</v>
      </c>
      <c r="AG18" s="63">
        <f t="shared" si="13"/>
        <v>11</v>
      </c>
      <c r="AH18" s="51"/>
    </row>
    <row r="19" spans="1:34" ht="15" customHeight="1">
      <c r="A19" s="52"/>
      <c r="B19" s="53" t="s">
        <v>38</v>
      </c>
      <c r="C19" s="54" t="str">
        <f>IF(C7&gt;"",C7,"")</f>
        <v>Fredrik Forsbacka </v>
      </c>
      <c r="D19" s="54" t="str">
        <f>IF(G7&gt;"",G7,"")</f>
        <v>Jukka Kansonen</v>
      </c>
      <c r="E19" s="69"/>
      <c r="F19" s="66">
        <v>4</v>
      </c>
      <c r="G19" s="67">
        <v>3</v>
      </c>
      <c r="H19" s="67">
        <v>6</v>
      </c>
      <c r="I19" s="67"/>
      <c r="J19" s="68"/>
      <c r="K19" s="58">
        <f t="shared" si="0"/>
        <v>3</v>
      </c>
      <c r="L19" s="59">
        <f t="shared" si="1"/>
        <v>0</v>
      </c>
      <c r="M19" s="60">
        <f t="shared" si="2"/>
        <v>1</v>
      </c>
      <c r="N19" s="61">
        <f t="shared" si="3"/>
      </c>
      <c r="O19" s="6"/>
      <c r="P19" s="5"/>
      <c r="X19" s="62">
        <f t="shared" si="4"/>
        <v>11</v>
      </c>
      <c r="Y19" s="63">
        <f t="shared" si="5"/>
        <v>4</v>
      </c>
      <c r="Z19" s="62">
        <f t="shared" si="6"/>
        <v>11</v>
      </c>
      <c r="AA19" s="63">
        <f t="shared" si="7"/>
        <v>3</v>
      </c>
      <c r="AB19" s="62">
        <f t="shared" si="8"/>
        <v>11</v>
      </c>
      <c r="AC19" s="63">
        <f t="shared" si="9"/>
        <v>6</v>
      </c>
      <c r="AD19" s="62">
        <f t="shared" si="10"/>
        <v>0</v>
      </c>
      <c r="AE19" s="63">
        <f t="shared" si="11"/>
        <v>0</v>
      </c>
      <c r="AF19" s="62">
        <f t="shared" si="12"/>
        <v>0</v>
      </c>
      <c r="AG19" s="63">
        <f t="shared" si="13"/>
        <v>0</v>
      </c>
      <c r="AH19" s="51"/>
    </row>
    <row r="20" spans="1:34" ht="15" customHeight="1">
      <c r="A20" s="52"/>
      <c r="B20" s="64" t="s">
        <v>39</v>
      </c>
      <c r="C20" s="54" t="str">
        <f>IF(C6&gt;"",C6,"")</f>
        <v>Kim Myllymäki</v>
      </c>
      <c r="D20" s="54" t="str">
        <f>IF(G8&gt;"",G8,"")</f>
        <v>Petri Kotamäki</v>
      </c>
      <c r="E20" s="65"/>
      <c r="F20" s="66">
        <v>10</v>
      </c>
      <c r="G20" s="67">
        <v>7</v>
      </c>
      <c r="H20" s="67">
        <v>4</v>
      </c>
      <c r="I20" s="67"/>
      <c r="J20" s="68"/>
      <c r="K20" s="58">
        <f t="shared" si="0"/>
        <v>3</v>
      </c>
      <c r="L20" s="59">
        <f t="shared" si="1"/>
        <v>0</v>
      </c>
      <c r="M20" s="60">
        <f t="shared" si="2"/>
        <v>1</v>
      </c>
      <c r="N20" s="61">
        <f t="shared" si="3"/>
      </c>
      <c r="O20" s="6"/>
      <c r="P20" s="5"/>
      <c r="X20" s="62">
        <f t="shared" si="4"/>
        <v>12</v>
      </c>
      <c r="Y20" s="63">
        <f t="shared" si="5"/>
        <v>10</v>
      </c>
      <c r="Z20" s="62">
        <f t="shared" si="6"/>
        <v>11</v>
      </c>
      <c r="AA20" s="63">
        <f t="shared" si="7"/>
        <v>7</v>
      </c>
      <c r="AB20" s="62">
        <f t="shared" si="8"/>
        <v>11</v>
      </c>
      <c r="AC20" s="63">
        <f t="shared" si="9"/>
        <v>4</v>
      </c>
      <c r="AD20" s="62">
        <f t="shared" si="10"/>
        <v>0</v>
      </c>
      <c r="AE20" s="63">
        <f t="shared" si="11"/>
        <v>0</v>
      </c>
      <c r="AF20" s="62">
        <f t="shared" si="12"/>
        <v>0</v>
      </c>
      <c r="AG20" s="63">
        <f t="shared" si="13"/>
        <v>0</v>
      </c>
      <c r="AH20" s="51"/>
    </row>
    <row r="21" spans="1:34" ht="15" customHeight="1">
      <c r="A21" s="52"/>
      <c r="B21" s="53" t="s">
        <v>40</v>
      </c>
      <c r="C21" s="54" t="str">
        <f>IF(C7&gt;"",C7,"")</f>
        <v>Fredrik Forsbacka </v>
      </c>
      <c r="D21" s="54" t="str">
        <f>IF(G6&gt;"",G6,"")</f>
        <v>Riku Anttila</v>
      </c>
      <c r="E21" s="69"/>
      <c r="F21" s="66">
        <v>6</v>
      </c>
      <c r="G21" s="67">
        <v>9</v>
      </c>
      <c r="H21" s="67">
        <v>8</v>
      </c>
      <c r="I21" s="67"/>
      <c r="J21" s="68"/>
      <c r="K21" s="58">
        <f t="shared" si="0"/>
        <v>3</v>
      </c>
      <c r="L21" s="59">
        <f t="shared" si="1"/>
        <v>0</v>
      </c>
      <c r="M21" s="60">
        <f t="shared" si="2"/>
        <v>1</v>
      </c>
      <c r="N21" s="61">
        <f t="shared" si="3"/>
      </c>
      <c r="O21" s="6"/>
      <c r="P21" s="5"/>
      <c r="X21" s="62">
        <f t="shared" si="4"/>
        <v>11</v>
      </c>
      <c r="Y21" s="63">
        <f t="shared" si="5"/>
        <v>6</v>
      </c>
      <c r="Z21" s="62">
        <f t="shared" si="6"/>
        <v>11</v>
      </c>
      <c r="AA21" s="63">
        <f t="shared" si="7"/>
        <v>9</v>
      </c>
      <c r="AB21" s="62">
        <f t="shared" si="8"/>
        <v>11</v>
      </c>
      <c r="AC21" s="63">
        <f t="shared" si="9"/>
        <v>8</v>
      </c>
      <c r="AD21" s="62">
        <f t="shared" si="10"/>
        <v>0</v>
      </c>
      <c r="AE21" s="63">
        <f t="shared" si="11"/>
        <v>0</v>
      </c>
      <c r="AF21" s="62">
        <f t="shared" si="12"/>
        <v>0</v>
      </c>
      <c r="AG21" s="63">
        <f t="shared" si="13"/>
        <v>0</v>
      </c>
      <c r="AH21" s="51"/>
    </row>
    <row r="22" spans="1:34" ht="15" customHeight="1">
      <c r="A22" s="6"/>
      <c r="B22" s="53" t="s">
        <v>41</v>
      </c>
      <c r="C22" s="54" t="str">
        <f>IF(C10="",C8,C10)</f>
        <v>Chirstian Porthin</v>
      </c>
      <c r="D22" s="54" t="str">
        <f>IF(G10="",G7,G10)</f>
        <v>Jukka Kansonen</v>
      </c>
      <c r="E22" s="69"/>
      <c r="F22" s="66"/>
      <c r="G22" s="67"/>
      <c r="H22" s="67"/>
      <c r="I22" s="67"/>
      <c r="J22" s="68"/>
      <c r="K22" s="58">
        <f t="shared" si="0"/>
      </c>
      <c r="L22" s="70">
        <f t="shared" si="1"/>
      </c>
      <c r="M22" s="71">
        <f t="shared" si="2"/>
      </c>
      <c r="N22" s="72">
        <f t="shared" si="3"/>
      </c>
      <c r="O22" s="6"/>
      <c r="P22" s="5"/>
      <c r="X22" s="62">
        <f t="shared" si="4"/>
        <v>0</v>
      </c>
      <c r="Y22" s="63">
        <f t="shared" si="5"/>
        <v>0</v>
      </c>
      <c r="Z22" s="62">
        <f t="shared" si="6"/>
        <v>0</v>
      </c>
      <c r="AA22" s="63">
        <f t="shared" si="7"/>
        <v>0</v>
      </c>
      <c r="AB22" s="62">
        <f t="shared" si="8"/>
        <v>0</v>
      </c>
      <c r="AC22" s="63">
        <f t="shared" si="9"/>
        <v>0</v>
      </c>
      <c r="AD22" s="62">
        <f t="shared" si="10"/>
        <v>0</v>
      </c>
      <c r="AE22" s="63">
        <f t="shared" si="11"/>
        <v>0</v>
      </c>
      <c r="AF22" s="62">
        <f t="shared" si="12"/>
        <v>0</v>
      </c>
      <c r="AG22" s="63">
        <f t="shared" si="13"/>
        <v>0</v>
      </c>
      <c r="AH22" s="51"/>
    </row>
    <row r="23" spans="1:34" ht="15" customHeight="1">
      <c r="A23" s="52"/>
      <c r="B23" s="53" t="s">
        <v>42</v>
      </c>
      <c r="C23" s="73">
        <f>IF(C14&gt;"",C14&amp;" / "&amp;C13,"")</f>
      </c>
      <c r="D23" s="73">
        <f>IF(G14&gt;"",G14&amp;" / "&amp;G13,"")</f>
      </c>
      <c r="E23" s="74"/>
      <c r="F23" s="75"/>
      <c r="G23" s="76"/>
      <c r="H23" s="76"/>
      <c r="I23" s="76"/>
      <c r="J23" s="77"/>
      <c r="K23" s="58">
        <f t="shared" si="0"/>
      </c>
      <c r="L23" s="70">
        <f t="shared" si="1"/>
      </c>
      <c r="M23" s="71">
        <f t="shared" si="2"/>
      </c>
      <c r="N23" s="72">
        <f t="shared" si="3"/>
      </c>
      <c r="O23" s="6"/>
      <c r="P23" s="5"/>
      <c r="X23" s="62">
        <f t="shared" si="4"/>
        <v>0</v>
      </c>
      <c r="Y23" s="63">
        <f t="shared" si="5"/>
        <v>0</v>
      </c>
      <c r="Z23" s="62">
        <f t="shared" si="6"/>
        <v>0</v>
      </c>
      <c r="AA23" s="63">
        <f t="shared" si="7"/>
        <v>0</v>
      </c>
      <c r="AB23" s="62">
        <f t="shared" si="8"/>
        <v>0</v>
      </c>
      <c r="AC23" s="63">
        <f t="shared" si="9"/>
        <v>0</v>
      </c>
      <c r="AD23" s="62">
        <f t="shared" si="10"/>
        <v>0</v>
      </c>
      <c r="AE23" s="63">
        <f t="shared" si="11"/>
        <v>0</v>
      </c>
      <c r="AF23" s="62">
        <f t="shared" si="12"/>
        <v>0</v>
      </c>
      <c r="AG23" s="63">
        <f t="shared" si="13"/>
        <v>0</v>
      </c>
      <c r="AH23" s="51"/>
    </row>
    <row r="24" spans="1:27" ht="15.75" customHeight="1">
      <c r="A24" s="6"/>
      <c r="B24" s="8"/>
      <c r="C24" s="8"/>
      <c r="D24" s="8"/>
      <c r="E24" s="8"/>
      <c r="F24" s="8"/>
      <c r="G24" s="8"/>
      <c r="H24" s="8"/>
      <c r="I24" s="78" t="s">
        <v>43</v>
      </c>
      <c r="J24" s="79"/>
      <c r="K24" s="80">
        <f>IF(ISBLANK(C6),"",SUM(K17:K22))</f>
        <v>14</v>
      </c>
      <c r="L24" s="81">
        <f>IF(ISBLANK(G6),"",SUM(L17:L22))</f>
        <v>3</v>
      </c>
      <c r="M24" s="82">
        <f>IF(ISBLANK(F17),"",SUM(M17:M23))</f>
        <v>4</v>
      </c>
      <c r="N24" s="83">
        <f>IF(ISBLANK(F17),"",SUM(N17:N23))</f>
        <v>1</v>
      </c>
      <c r="O24" s="6"/>
      <c r="P24" s="5"/>
      <c r="X24" s="51"/>
      <c r="Y24" s="51"/>
      <c r="Z24" s="51"/>
      <c r="AA24" s="51"/>
    </row>
    <row r="25" spans="1:16" ht="12" customHeight="1">
      <c r="A25" s="6"/>
      <c r="B25" s="84" t="s">
        <v>44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/>
      <c r="P25" s="5"/>
    </row>
    <row r="26" spans="1:16" ht="12">
      <c r="A26" s="6"/>
      <c r="B26" s="85" t="s">
        <v>45</v>
      </c>
      <c r="C26" s="85"/>
      <c r="D26" s="85" t="s">
        <v>46</v>
      </c>
      <c r="E26" s="86"/>
      <c r="F26" s="85"/>
      <c r="G26" s="85" t="s">
        <v>47</v>
      </c>
      <c r="H26" s="86"/>
      <c r="I26" s="85"/>
      <c r="J26" s="87" t="s">
        <v>48</v>
      </c>
      <c r="K26" s="5"/>
      <c r="L26" s="8"/>
      <c r="M26" s="8"/>
      <c r="N26" s="8"/>
      <c r="O26" s="6"/>
      <c r="P26" s="5"/>
    </row>
    <row r="27" spans="1:16" ht="15">
      <c r="A27" s="88"/>
      <c r="B27" s="89"/>
      <c r="C27" s="89"/>
      <c r="D27" s="89"/>
      <c r="E27" s="89"/>
      <c r="F27" s="89"/>
      <c r="G27" s="89"/>
      <c r="H27" s="89"/>
      <c r="I27" s="89"/>
      <c r="J27" s="106" t="s">
        <v>7</v>
      </c>
      <c r="K27" s="106"/>
      <c r="L27" s="106"/>
      <c r="M27" s="106"/>
      <c r="N27" s="106"/>
      <c r="O27" s="6"/>
      <c r="P27" s="5"/>
    </row>
    <row r="28" spans="1:16" ht="9.75" customHeight="1">
      <c r="A28" s="90"/>
      <c r="B28" s="91"/>
      <c r="C28" s="91"/>
      <c r="D28" s="91"/>
      <c r="E28" s="91"/>
      <c r="F28" s="91"/>
      <c r="G28" s="91"/>
      <c r="H28" s="91"/>
      <c r="I28" s="91"/>
      <c r="J28" s="92"/>
      <c r="K28" s="92"/>
      <c r="L28" s="92"/>
      <c r="M28" s="92"/>
      <c r="N28" s="92"/>
      <c r="O28" s="6"/>
      <c r="P28" s="5"/>
    </row>
    <row r="29" ht="12">
      <c r="B29" s="12"/>
    </row>
    <row r="31" ht="12.75" customHeight="1"/>
    <row r="46" spans="24:34" ht="12">
      <c r="X46" s="49" t="s">
        <v>35</v>
      </c>
      <c r="Y46" s="49"/>
      <c r="Z46" s="49"/>
      <c r="AA46" s="49"/>
      <c r="AB46" s="49"/>
      <c r="AC46" s="49"/>
      <c r="AD46" s="50"/>
      <c r="AE46" s="50"/>
      <c r="AF46" s="50"/>
      <c r="AG46" s="50"/>
      <c r="AH46" s="51"/>
    </row>
    <row r="47" spans="24:34" ht="12">
      <c r="X47" s="62" t="e">
        <f>IF(#REF!="",0,IF(LEFT(#REF!,1)="-",ABS(#REF!),(IF(#REF!&gt;9,#REF!+2,11))))</f>
        <v>#REF!</v>
      </c>
      <c r="Y47" s="63" t="e">
        <f>IF(#REF!="",0,IF(LEFT(#REF!,1)="-",(IF(ABS(#REF!)&gt;9,(ABS(#REF!)+2),11)),#REF!))</f>
        <v>#REF!</v>
      </c>
      <c r="Z47" s="62" t="e">
        <f>IF(#REF!="",0,IF(LEFT(#REF!,1)="-",ABS(#REF!),(IF(#REF!&gt;9,#REF!+2,11))))</f>
        <v>#REF!</v>
      </c>
      <c r="AA47" s="63" t="e">
        <f>IF(#REF!="",0,IF(LEFT(#REF!,1)="-",(IF(ABS(#REF!)&gt;9,(ABS(#REF!)+2),11)),#REF!))</f>
        <v>#REF!</v>
      </c>
      <c r="AB47" s="62" t="e">
        <f>IF(#REF!="",0,IF(LEFT(#REF!,1)="-",ABS(#REF!),(IF(#REF!&gt;9,#REF!+2,11))))</f>
        <v>#REF!</v>
      </c>
      <c r="AC47" s="63" t="e">
        <f>IF(#REF!="",0,IF(LEFT(#REF!,1)="-",(IF(ABS(#REF!)&gt;9,(ABS(#REF!)+2),11)),#REF!))</f>
        <v>#REF!</v>
      </c>
      <c r="AD47" s="62" t="e">
        <f>IF(#REF!="",0,IF(LEFT(#REF!,1)="-",ABS(#REF!),(IF(#REF!&gt;9,#REF!+2,11))))</f>
        <v>#REF!</v>
      </c>
      <c r="AE47" s="63" t="e">
        <f>IF(#REF!="",0,IF(LEFT(#REF!,1)="-",(IF(ABS(#REF!)&gt;9,(ABS(#REF!)+2),11)),#REF!))</f>
        <v>#REF!</v>
      </c>
      <c r="AF47" s="62" t="e">
        <f>IF(#REF!="",0,IF(LEFT(#REF!,1)="-",ABS(#REF!),(IF(#REF!&gt;9,#REF!+2,11))))</f>
        <v>#REF!</v>
      </c>
      <c r="AG47" s="63" t="e">
        <f>IF(#REF!="",0,IF(LEFT(#REF!,1)="-",(IF(ABS(#REF!)&gt;9,(ABS(#REF!)+2),11)),#REF!))</f>
        <v>#REF!</v>
      </c>
      <c r="AH47" s="51"/>
    </row>
    <row r="48" spans="24:34" ht="12">
      <c r="X48" s="62" t="e">
        <f>IF(#REF!="",0,IF(LEFT(#REF!,1)="-",ABS(#REF!),(IF(#REF!&gt;9,#REF!+2,11))))</f>
        <v>#REF!</v>
      </c>
      <c r="Y48" s="63" t="e">
        <f>IF(#REF!="",0,IF(LEFT(#REF!,1)="-",(IF(ABS(#REF!)&gt;9,(ABS(#REF!)+2),11)),#REF!))</f>
        <v>#REF!</v>
      </c>
      <c r="Z48" s="62" t="e">
        <f>IF(#REF!="",0,IF(LEFT(#REF!,1)="-",ABS(#REF!),(IF(#REF!&gt;9,#REF!+2,11))))</f>
        <v>#REF!</v>
      </c>
      <c r="AA48" s="63" t="e">
        <f>IF(#REF!="",0,IF(LEFT(#REF!,1)="-",(IF(ABS(#REF!)&gt;9,(ABS(#REF!)+2),11)),#REF!))</f>
        <v>#REF!</v>
      </c>
      <c r="AB48" s="62" t="e">
        <f>IF(#REF!="",0,IF(LEFT(#REF!,1)="-",ABS(#REF!),(IF(#REF!&gt;9,#REF!+2,11))))</f>
        <v>#REF!</v>
      </c>
      <c r="AC48" s="63" t="e">
        <f>IF(#REF!="",0,IF(LEFT(#REF!,1)="-",(IF(ABS(#REF!)&gt;9,(ABS(#REF!)+2),11)),#REF!))</f>
        <v>#REF!</v>
      </c>
      <c r="AD48" s="62" t="e">
        <f>IF(#REF!="",0,IF(LEFT(#REF!,1)="-",ABS(#REF!),(IF(#REF!&gt;9,#REF!+2,11))))</f>
        <v>#REF!</v>
      </c>
      <c r="AE48" s="63" t="e">
        <f>IF(#REF!="",0,IF(LEFT(#REF!,1)="-",(IF(ABS(#REF!)&gt;9,(ABS(#REF!)+2),11)),#REF!))</f>
        <v>#REF!</v>
      </c>
      <c r="AF48" s="62" t="e">
        <f>IF(#REF!="",0,IF(LEFT(#REF!,1)="-",ABS(#REF!),(IF(#REF!&gt;9,#REF!+2,11))))</f>
        <v>#REF!</v>
      </c>
      <c r="AG48" s="63" t="e">
        <f>IF(#REF!="",0,IF(LEFT(#REF!,1)="-",(IF(ABS(#REF!)&gt;9,(ABS(#REF!)+2),11)),#REF!))</f>
        <v>#REF!</v>
      </c>
      <c r="AH48" s="51"/>
    </row>
    <row r="49" spans="24:34" ht="12">
      <c r="X49" s="62" t="e">
        <f>IF(#REF!="",0,IF(LEFT(#REF!,1)="-",ABS(#REF!),(IF(#REF!&gt;9,#REF!+2,11))))</f>
        <v>#REF!</v>
      </c>
      <c r="Y49" s="63" t="e">
        <f>IF(#REF!="",0,IF(LEFT(#REF!,1)="-",(IF(ABS(#REF!)&gt;9,(ABS(#REF!)+2),11)),#REF!))</f>
        <v>#REF!</v>
      </c>
      <c r="Z49" s="62" t="e">
        <f>IF(#REF!="",0,IF(LEFT(#REF!,1)="-",ABS(#REF!),(IF(#REF!&gt;9,#REF!+2,11))))</f>
        <v>#REF!</v>
      </c>
      <c r="AA49" s="63" t="e">
        <f>IF(#REF!="",0,IF(LEFT(#REF!,1)="-",(IF(ABS(#REF!)&gt;9,(ABS(#REF!)+2),11)),#REF!))</f>
        <v>#REF!</v>
      </c>
      <c r="AB49" s="62" t="e">
        <f>IF(#REF!="",0,IF(LEFT(#REF!,1)="-",ABS(#REF!),(IF(#REF!&gt;9,#REF!+2,11))))</f>
        <v>#REF!</v>
      </c>
      <c r="AC49" s="63" t="e">
        <f>IF(#REF!="",0,IF(LEFT(#REF!,1)="-",(IF(ABS(#REF!)&gt;9,(ABS(#REF!)+2),11)),#REF!))</f>
        <v>#REF!</v>
      </c>
      <c r="AD49" s="62" t="e">
        <f>IF(#REF!="",0,IF(LEFT(#REF!,1)="-",ABS(#REF!),(IF(#REF!&gt;9,#REF!+2,11))))</f>
        <v>#REF!</v>
      </c>
      <c r="AE49" s="63" t="e">
        <f>IF(#REF!="",0,IF(LEFT(#REF!,1)="-",(IF(ABS(#REF!)&gt;9,(ABS(#REF!)+2),11)),#REF!))</f>
        <v>#REF!</v>
      </c>
      <c r="AF49" s="62" t="e">
        <f>IF(#REF!="",0,IF(LEFT(#REF!,1)="-",ABS(#REF!),(IF(#REF!&gt;9,#REF!+2,11))))</f>
        <v>#REF!</v>
      </c>
      <c r="AG49" s="63" t="e">
        <f>IF(#REF!="",0,IF(LEFT(#REF!,1)="-",(IF(ABS(#REF!)&gt;9,(ABS(#REF!)+2),11)),#REF!))</f>
        <v>#REF!</v>
      </c>
      <c r="AH49" s="51"/>
    </row>
    <row r="50" spans="24:34" ht="12">
      <c r="X50" s="62" t="e">
        <f>IF(#REF!="",0,IF(LEFT(#REF!,1)="-",ABS(#REF!),(IF(#REF!&gt;9,#REF!+2,11))))</f>
        <v>#REF!</v>
      </c>
      <c r="Y50" s="63" t="e">
        <f>IF(#REF!="",0,IF(LEFT(#REF!,1)="-",(IF(ABS(#REF!)&gt;9,(ABS(#REF!)+2),11)),#REF!))</f>
        <v>#REF!</v>
      </c>
      <c r="Z50" s="62" t="e">
        <f>IF(#REF!="",0,IF(LEFT(#REF!,1)="-",ABS(#REF!),(IF(#REF!&gt;9,#REF!+2,11))))</f>
        <v>#REF!</v>
      </c>
      <c r="AA50" s="63" t="e">
        <f>IF(#REF!="",0,IF(LEFT(#REF!,1)="-",(IF(ABS(#REF!)&gt;9,(ABS(#REF!)+2),11)),#REF!))</f>
        <v>#REF!</v>
      </c>
      <c r="AB50" s="62" t="e">
        <f>IF(#REF!="",0,IF(LEFT(#REF!,1)="-",ABS(#REF!),(IF(#REF!&gt;9,#REF!+2,11))))</f>
        <v>#REF!</v>
      </c>
      <c r="AC50" s="63" t="e">
        <f>IF(#REF!="",0,IF(LEFT(#REF!,1)="-",(IF(ABS(#REF!)&gt;9,(ABS(#REF!)+2),11)),#REF!))</f>
        <v>#REF!</v>
      </c>
      <c r="AD50" s="62" t="e">
        <f>IF(#REF!="",0,IF(LEFT(#REF!,1)="-",ABS(#REF!),(IF(#REF!&gt;9,#REF!+2,11))))</f>
        <v>#REF!</v>
      </c>
      <c r="AE50" s="63" t="e">
        <f>IF(#REF!="",0,IF(LEFT(#REF!,1)="-",(IF(ABS(#REF!)&gt;9,(ABS(#REF!)+2),11)),#REF!))</f>
        <v>#REF!</v>
      </c>
      <c r="AF50" s="62" t="e">
        <f>IF(#REF!="",0,IF(LEFT(#REF!,1)="-",ABS(#REF!),(IF(#REF!&gt;9,#REF!+2,11))))</f>
        <v>#REF!</v>
      </c>
      <c r="AG50" s="63" t="e">
        <f>IF(#REF!="",0,IF(LEFT(#REF!,1)="-",(IF(ABS(#REF!)&gt;9,(ABS(#REF!)+2),11)),#REF!))</f>
        <v>#REF!</v>
      </c>
      <c r="AH50" s="51"/>
    </row>
    <row r="51" spans="24:34" ht="12">
      <c r="X51" s="62" t="e">
        <f>IF(#REF!="",0,IF(LEFT(#REF!,1)="-",ABS(#REF!),(IF(#REF!&gt;9,#REF!+2,11))))</f>
        <v>#REF!</v>
      </c>
      <c r="Y51" s="63" t="e">
        <f>IF(#REF!="",0,IF(LEFT(#REF!,1)="-",(IF(ABS(#REF!)&gt;9,(ABS(#REF!)+2),11)),#REF!))</f>
        <v>#REF!</v>
      </c>
      <c r="Z51" s="62" t="e">
        <f>IF(#REF!="",0,IF(LEFT(#REF!,1)="-",ABS(#REF!),(IF(#REF!&gt;9,#REF!+2,11))))</f>
        <v>#REF!</v>
      </c>
      <c r="AA51" s="63" t="e">
        <f>IF(#REF!="",0,IF(LEFT(#REF!,1)="-",(IF(ABS(#REF!)&gt;9,(ABS(#REF!)+2),11)),#REF!))</f>
        <v>#REF!</v>
      </c>
      <c r="AB51" s="62" t="e">
        <f>IF(#REF!="",0,IF(LEFT(#REF!,1)="-",ABS(#REF!),(IF(#REF!&gt;9,#REF!+2,11))))</f>
        <v>#REF!</v>
      </c>
      <c r="AC51" s="63" t="e">
        <f>IF(#REF!="",0,IF(LEFT(#REF!,1)="-",(IF(ABS(#REF!)&gt;9,(ABS(#REF!)+2),11)),#REF!))</f>
        <v>#REF!</v>
      </c>
      <c r="AD51" s="62" t="e">
        <f>IF(#REF!="",0,IF(LEFT(#REF!,1)="-",ABS(#REF!),(IF(#REF!&gt;9,#REF!+2,11))))</f>
        <v>#REF!</v>
      </c>
      <c r="AE51" s="63" t="e">
        <f>IF(#REF!="",0,IF(LEFT(#REF!,1)="-",(IF(ABS(#REF!)&gt;9,(ABS(#REF!)+2),11)),#REF!))</f>
        <v>#REF!</v>
      </c>
      <c r="AF51" s="62" t="e">
        <f>IF(#REF!="",0,IF(LEFT(#REF!,1)="-",ABS(#REF!),(IF(#REF!&gt;9,#REF!+2,11))))</f>
        <v>#REF!</v>
      </c>
      <c r="AG51" s="63" t="e">
        <f>IF(#REF!="",0,IF(LEFT(#REF!,1)="-",(IF(ABS(#REF!)&gt;9,(ABS(#REF!)+2),11)),#REF!))</f>
        <v>#REF!</v>
      </c>
      <c r="AH51" s="51"/>
    </row>
    <row r="52" spans="24:34" ht="12">
      <c r="X52" s="62" t="e">
        <f>IF(#REF!="",0,IF(LEFT(#REF!,1)="-",ABS(#REF!),(IF(#REF!&gt;9,#REF!+2,11))))</f>
        <v>#REF!</v>
      </c>
      <c r="Y52" s="63" t="e">
        <f>IF(#REF!="",0,IF(LEFT(#REF!,1)="-",(IF(ABS(#REF!)&gt;9,(ABS(#REF!)+2),11)),#REF!))</f>
        <v>#REF!</v>
      </c>
      <c r="Z52" s="62" t="e">
        <f>IF(#REF!="",0,IF(LEFT(#REF!,1)="-",ABS(#REF!),(IF(#REF!&gt;9,#REF!+2,11))))</f>
        <v>#REF!</v>
      </c>
      <c r="AA52" s="63" t="e">
        <f>IF(#REF!="",0,IF(LEFT(#REF!,1)="-",(IF(ABS(#REF!)&gt;9,(ABS(#REF!)+2),11)),#REF!))</f>
        <v>#REF!</v>
      </c>
      <c r="AB52" s="62" t="e">
        <f>IF(#REF!="",0,IF(LEFT(#REF!,1)="-",ABS(#REF!),(IF(#REF!&gt;9,#REF!+2,11))))</f>
        <v>#REF!</v>
      </c>
      <c r="AC52" s="63" t="e">
        <f>IF(#REF!="",0,IF(LEFT(#REF!,1)="-",(IF(ABS(#REF!)&gt;9,(ABS(#REF!)+2),11)),#REF!))</f>
        <v>#REF!</v>
      </c>
      <c r="AD52" s="62" t="e">
        <f>IF(#REF!="",0,IF(LEFT(#REF!,1)="-",ABS(#REF!),(IF(#REF!&gt;9,#REF!+2,11))))</f>
        <v>#REF!</v>
      </c>
      <c r="AE52" s="63" t="e">
        <f>IF(#REF!="",0,IF(LEFT(#REF!,1)="-",(IF(ABS(#REF!)&gt;9,(ABS(#REF!)+2),11)),#REF!))</f>
        <v>#REF!</v>
      </c>
      <c r="AF52" s="62" t="e">
        <f>IF(#REF!="",0,IF(LEFT(#REF!,1)="-",ABS(#REF!),(IF(#REF!&gt;9,#REF!+2,11))))</f>
        <v>#REF!</v>
      </c>
      <c r="AG52" s="63" t="e">
        <f>IF(#REF!="",0,IF(LEFT(#REF!,1)="-",(IF(ABS(#REF!)&gt;9,(ABS(#REF!)+2),11)),#REF!))</f>
        <v>#REF!</v>
      </c>
      <c r="AH52" s="51"/>
    </row>
    <row r="53" spans="24:34" ht="12">
      <c r="X53" s="62" t="e">
        <f>IF(#REF!="",0,IF(LEFT(#REF!,1)="-",ABS(#REF!),(IF(#REF!&gt;9,#REF!+2,11))))</f>
        <v>#REF!</v>
      </c>
      <c r="Y53" s="63" t="e">
        <f>IF(#REF!="",0,IF(LEFT(#REF!,1)="-",(IF(ABS(#REF!)&gt;9,(ABS(#REF!)+2),11)),#REF!))</f>
        <v>#REF!</v>
      </c>
      <c r="Z53" s="62" t="e">
        <f>IF(#REF!="",0,IF(LEFT(#REF!,1)="-",ABS(#REF!),(IF(#REF!&gt;9,#REF!+2,11))))</f>
        <v>#REF!</v>
      </c>
      <c r="AA53" s="63" t="e">
        <f>IF(#REF!="",0,IF(LEFT(#REF!,1)="-",(IF(ABS(#REF!)&gt;9,(ABS(#REF!)+2),11)),#REF!))</f>
        <v>#REF!</v>
      </c>
      <c r="AB53" s="62" t="e">
        <f>IF(#REF!="",0,IF(LEFT(#REF!,1)="-",ABS(#REF!),(IF(#REF!&gt;9,#REF!+2,11))))</f>
        <v>#REF!</v>
      </c>
      <c r="AC53" s="63" t="e">
        <f>IF(#REF!="",0,IF(LEFT(#REF!,1)="-",(IF(ABS(#REF!)&gt;9,(ABS(#REF!)+2),11)),#REF!))</f>
        <v>#REF!</v>
      </c>
      <c r="AD53" s="62" t="e">
        <f>IF(#REF!="",0,IF(LEFT(#REF!,1)="-",ABS(#REF!),(IF(#REF!&gt;9,#REF!+2,11))))</f>
        <v>#REF!</v>
      </c>
      <c r="AE53" s="63" t="e">
        <f>IF(#REF!="",0,IF(LEFT(#REF!,1)="-",(IF(ABS(#REF!)&gt;9,(ABS(#REF!)+2),11)),#REF!))</f>
        <v>#REF!</v>
      </c>
      <c r="AF53" s="62" t="e">
        <f>IF(#REF!="",0,IF(LEFT(#REF!,1)="-",ABS(#REF!),(IF(#REF!&gt;9,#REF!+2,11))))</f>
        <v>#REF!</v>
      </c>
      <c r="AG53" s="63" t="e">
        <f>IF(#REF!="",0,IF(LEFT(#REF!,1)="-",(IF(ABS(#REF!)&gt;9,(ABS(#REF!)+2),11)),#REF!))</f>
        <v>#REF!</v>
      </c>
      <c r="AH53" s="51"/>
    </row>
    <row r="73" spans="24:34" ht="12">
      <c r="X73" s="49" t="s">
        <v>35</v>
      </c>
      <c r="Y73" s="49"/>
      <c r="Z73" s="49"/>
      <c r="AA73" s="49"/>
      <c r="AB73" s="49"/>
      <c r="AC73" s="49"/>
      <c r="AD73" s="50"/>
      <c r="AE73" s="50"/>
      <c r="AF73" s="50"/>
      <c r="AG73" s="50"/>
      <c r="AH73" s="51"/>
    </row>
    <row r="74" spans="24:34" ht="12">
      <c r="X74" s="62" t="e">
        <f>IF(#REF!="",0,IF(LEFT(#REF!,1)="-",ABS(#REF!),(IF(#REF!&gt;9,#REF!+2,11))))</f>
        <v>#REF!</v>
      </c>
      <c r="Y74" s="63" t="e">
        <f>IF(#REF!="",0,IF(LEFT(#REF!,1)="-",(IF(ABS(#REF!)&gt;9,(ABS(#REF!)+2),11)),#REF!))</f>
        <v>#REF!</v>
      </c>
      <c r="Z74" s="62" t="e">
        <f>IF(#REF!="",0,IF(LEFT(#REF!,1)="-",ABS(#REF!),(IF(#REF!&gt;9,#REF!+2,11))))</f>
        <v>#REF!</v>
      </c>
      <c r="AA74" s="63" t="e">
        <f>IF(#REF!="",0,IF(LEFT(#REF!,1)="-",(IF(ABS(#REF!)&gt;9,(ABS(#REF!)+2),11)),#REF!))</f>
        <v>#REF!</v>
      </c>
      <c r="AB74" s="62" t="e">
        <f>IF(#REF!="",0,IF(LEFT(#REF!,1)="-",ABS(#REF!),(IF(#REF!&gt;9,#REF!+2,11))))</f>
        <v>#REF!</v>
      </c>
      <c r="AC74" s="63" t="e">
        <f>IF(#REF!="",0,IF(LEFT(#REF!,1)="-",(IF(ABS(#REF!)&gt;9,(ABS(#REF!)+2),11)),#REF!))</f>
        <v>#REF!</v>
      </c>
      <c r="AD74" s="62" t="e">
        <f>IF(#REF!="",0,IF(LEFT(#REF!,1)="-",ABS(#REF!),(IF(#REF!&gt;9,#REF!+2,11))))</f>
        <v>#REF!</v>
      </c>
      <c r="AE74" s="63" t="e">
        <f>IF(#REF!="",0,IF(LEFT(#REF!,1)="-",(IF(ABS(#REF!)&gt;9,(ABS(#REF!)+2),11)),#REF!))</f>
        <v>#REF!</v>
      </c>
      <c r="AF74" s="62" t="e">
        <f>IF(#REF!="",0,IF(LEFT(#REF!,1)="-",ABS(#REF!),(IF(#REF!&gt;9,#REF!+2,11))))</f>
        <v>#REF!</v>
      </c>
      <c r="AG74" s="63" t="e">
        <f>IF(#REF!="",0,IF(LEFT(#REF!,1)="-",(IF(ABS(#REF!)&gt;9,(ABS(#REF!)+2),11)),#REF!))</f>
        <v>#REF!</v>
      </c>
      <c r="AH74" s="51"/>
    </row>
    <row r="75" spans="24:34" ht="12">
      <c r="X75" s="62" t="e">
        <f>IF(#REF!="",0,IF(LEFT(#REF!,1)="-",ABS(#REF!),(IF(#REF!&gt;9,#REF!+2,11))))</f>
        <v>#REF!</v>
      </c>
      <c r="Y75" s="63" t="e">
        <f>IF(#REF!="",0,IF(LEFT(#REF!,1)="-",(IF(ABS(#REF!)&gt;9,(ABS(#REF!)+2),11)),#REF!))</f>
        <v>#REF!</v>
      </c>
      <c r="Z75" s="62" t="e">
        <f>IF(#REF!="",0,IF(LEFT(#REF!,1)="-",ABS(#REF!),(IF(#REF!&gt;9,#REF!+2,11))))</f>
        <v>#REF!</v>
      </c>
      <c r="AA75" s="63" t="e">
        <f>IF(#REF!="",0,IF(LEFT(#REF!,1)="-",(IF(ABS(#REF!)&gt;9,(ABS(#REF!)+2),11)),#REF!))</f>
        <v>#REF!</v>
      </c>
      <c r="AB75" s="62" t="e">
        <f>IF(#REF!="",0,IF(LEFT(#REF!,1)="-",ABS(#REF!),(IF(#REF!&gt;9,#REF!+2,11))))</f>
        <v>#REF!</v>
      </c>
      <c r="AC75" s="63" t="e">
        <f>IF(#REF!="",0,IF(LEFT(#REF!,1)="-",(IF(ABS(#REF!)&gt;9,(ABS(#REF!)+2),11)),#REF!))</f>
        <v>#REF!</v>
      </c>
      <c r="AD75" s="62" t="e">
        <f>IF(#REF!="",0,IF(LEFT(#REF!,1)="-",ABS(#REF!),(IF(#REF!&gt;9,#REF!+2,11))))</f>
        <v>#REF!</v>
      </c>
      <c r="AE75" s="63" t="e">
        <f>IF(#REF!="",0,IF(LEFT(#REF!,1)="-",(IF(ABS(#REF!)&gt;9,(ABS(#REF!)+2),11)),#REF!))</f>
        <v>#REF!</v>
      </c>
      <c r="AF75" s="62" t="e">
        <f>IF(#REF!="",0,IF(LEFT(#REF!,1)="-",ABS(#REF!),(IF(#REF!&gt;9,#REF!+2,11))))</f>
        <v>#REF!</v>
      </c>
      <c r="AG75" s="63" t="e">
        <f>IF(#REF!="",0,IF(LEFT(#REF!,1)="-",(IF(ABS(#REF!)&gt;9,(ABS(#REF!)+2),11)),#REF!))</f>
        <v>#REF!</v>
      </c>
      <c r="AH75" s="51"/>
    </row>
    <row r="76" spans="24:34" ht="12">
      <c r="X76" s="62" t="e">
        <f>IF(#REF!="",0,IF(LEFT(#REF!,1)="-",ABS(#REF!),(IF(#REF!&gt;9,#REF!+2,11))))</f>
        <v>#REF!</v>
      </c>
      <c r="Y76" s="63" t="e">
        <f>IF(#REF!="",0,IF(LEFT(#REF!,1)="-",(IF(ABS(#REF!)&gt;9,(ABS(#REF!)+2),11)),#REF!))</f>
        <v>#REF!</v>
      </c>
      <c r="Z76" s="62" t="e">
        <f>IF(#REF!="",0,IF(LEFT(#REF!,1)="-",ABS(#REF!),(IF(#REF!&gt;9,#REF!+2,11))))</f>
        <v>#REF!</v>
      </c>
      <c r="AA76" s="63" t="e">
        <f>IF(#REF!="",0,IF(LEFT(#REF!,1)="-",(IF(ABS(#REF!)&gt;9,(ABS(#REF!)+2),11)),#REF!))</f>
        <v>#REF!</v>
      </c>
      <c r="AB76" s="62" t="e">
        <f>IF(#REF!="",0,IF(LEFT(#REF!,1)="-",ABS(#REF!),(IF(#REF!&gt;9,#REF!+2,11))))</f>
        <v>#REF!</v>
      </c>
      <c r="AC76" s="63" t="e">
        <f>IF(#REF!="",0,IF(LEFT(#REF!,1)="-",(IF(ABS(#REF!)&gt;9,(ABS(#REF!)+2),11)),#REF!))</f>
        <v>#REF!</v>
      </c>
      <c r="AD76" s="62" t="e">
        <f>IF(#REF!="",0,IF(LEFT(#REF!,1)="-",ABS(#REF!),(IF(#REF!&gt;9,#REF!+2,11))))</f>
        <v>#REF!</v>
      </c>
      <c r="AE76" s="63" t="e">
        <f>IF(#REF!="",0,IF(LEFT(#REF!,1)="-",(IF(ABS(#REF!)&gt;9,(ABS(#REF!)+2),11)),#REF!))</f>
        <v>#REF!</v>
      </c>
      <c r="AF76" s="62" t="e">
        <f>IF(#REF!="",0,IF(LEFT(#REF!,1)="-",ABS(#REF!),(IF(#REF!&gt;9,#REF!+2,11))))</f>
        <v>#REF!</v>
      </c>
      <c r="AG76" s="63" t="e">
        <f>IF(#REF!="",0,IF(LEFT(#REF!,1)="-",(IF(ABS(#REF!)&gt;9,(ABS(#REF!)+2),11)),#REF!))</f>
        <v>#REF!</v>
      </c>
      <c r="AH76" s="51"/>
    </row>
    <row r="77" spans="24:34" ht="12">
      <c r="X77" s="62" t="e">
        <f>IF(#REF!="",0,IF(LEFT(#REF!,1)="-",ABS(#REF!),(IF(#REF!&gt;9,#REF!+2,11))))</f>
        <v>#REF!</v>
      </c>
      <c r="Y77" s="63" t="e">
        <f>IF(#REF!="",0,IF(LEFT(#REF!,1)="-",(IF(ABS(#REF!)&gt;9,(ABS(#REF!)+2),11)),#REF!))</f>
        <v>#REF!</v>
      </c>
      <c r="Z77" s="62" t="e">
        <f>IF(#REF!="",0,IF(LEFT(#REF!,1)="-",ABS(#REF!),(IF(#REF!&gt;9,#REF!+2,11))))</f>
        <v>#REF!</v>
      </c>
      <c r="AA77" s="63" t="e">
        <f>IF(#REF!="",0,IF(LEFT(#REF!,1)="-",(IF(ABS(#REF!)&gt;9,(ABS(#REF!)+2),11)),#REF!))</f>
        <v>#REF!</v>
      </c>
      <c r="AB77" s="62" t="e">
        <f>IF(#REF!="",0,IF(LEFT(#REF!,1)="-",ABS(#REF!),(IF(#REF!&gt;9,#REF!+2,11))))</f>
        <v>#REF!</v>
      </c>
      <c r="AC77" s="63" t="e">
        <f>IF(#REF!="",0,IF(LEFT(#REF!,1)="-",(IF(ABS(#REF!)&gt;9,(ABS(#REF!)+2),11)),#REF!))</f>
        <v>#REF!</v>
      </c>
      <c r="AD77" s="62" t="e">
        <f>IF(#REF!="",0,IF(LEFT(#REF!,1)="-",ABS(#REF!),(IF(#REF!&gt;9,#REF!+2,11))))</f>
        <v>#REF!</v>
      </c>
      <c r="AE77" s="63" t="e">
        <f>IF(#REF!="",0,IF(LEFT(#REF!,1)="-",(IF(ABS(#REF!)&gt;9,(ABS(#REF!)+2),11)),#REF!))</f>
        <v>#REF!</v>
      </c>
      <c r="AF77" s="62" t="e">
        <f>IF(#REF!="",0,IF(LEFT(#REF!,1)="-",ABS(#REF!),(IF(#REF!&gt;9,#REF!+2,11))))</f>
        <v>#REF!</v>
      </c>
      <c r="AG77" s="63" t="e">
        <f>IF(#REF!="",0,IF(LEFT(#REF!,1)="-",(IF(ABS(#REF!)&gt;9,(ABS(#REF!)+2),11)),#REF!))</f>
        <v>#REF!</v>
      </c>
      <c r="AH77" s="51"/>
    </row>
    <row r="78" spans="24:34" ht="12">
      <c r="X78" s="62" t="e">
        <f>IF(#REF!="",0,IF(LEFT(#REF!,1)="-",ABS(#REF!),(IF(#REF!&gt;9,#REF!+2,11))))</f>
        <v>#REF!</v>
      </c>
      <c r="Y78" s="63" t="e">
        <f>IF(#REF!="",0,IF(LEFT(#REF!,1)="-",(IF(ABS(#REF!)&gt;9,(ABS(#REF!)+2),11)),#REF!))</f>
        <v>#REF!</v>
      </c>
      <c r="Z78" s="62" t="e">
        <f>IF(#REF!="",0,IF(LEFT(#REF!,1)="-",ABS(#REF!),(IF(#REF!&gt;9,#REF!+2,11))))</f>
        <v>#REF!</v>
      </c>
      <c r="AA78" s="63" t="e">
        <f>IF(#REF!="",0,IF(LEFT(#REF!,1)="-",(IF(ABS(#REF!)&gt;9,(ABS(#REF!)+2),11)),#REF!))</f>
        <v>#REF!</v>
      </c>
      <c r="AB78" s="62" t="e">
        <f>IF(#REF!="",0,IF(LEFT(#REF!,1)="-",ABS(#REF!),(IF(#REF!&gt;9,#REF!+2,11))))</f>
        <v>#REF!</v>
      </c>
      <c r="AC78" s="63" t="e">
        <f>IF(#REF!="",0,IF(LEFT(#REF!,1)="-",(IF(ABS(#REF!)&gt;9,(ABS(#REF!)+2),11)),#REF!))</f>
        <v>#REF!</v>
      </c>
      <c r="AD78" s="62" t="e">
        <f>IF(#REF!="",0,IF(LEFT(#REF!,1)="-",ABS(#REF!),(IF(#REF!&gt;9,#REF!+2,11))))</f>
        <v>#REF!</v>
      </c>
      <c r="AE78" s="63" t="e">
        <f>IF(#REF!="",0,IF(LEFT(#REF!,1)="-",(IF(ABS(#REF!)&gt;9,(ABS(#REF!)+2),11)),#REF!))</f>
        <v>#REF!</v>
      </c>
      <c r="AF78" s="62" t="e">
        <f>IF(#REF!="",0,IF(LEFT(#REF!,1)="-",ABS(#REF!),(IF(#REF!&gt;9,#REF!+2,11))))</f>
        <v>#REF!</v>
      </c>
      <c r="AG78" s="63" t="e">
        <f>IF(#REF!="",0,IF(LEFT(#REF!,1)="-",(IF(ABS(#REF!)&gt;9,(ABS(#REF!)+2),11)),#REF!))</f>
        <v>#REF!</v>
      </c>
      <c r="AH78" s="51"/>
    </row>
    <row r="79" spans="24:34" ht="12">
      <c r="X79" s="62" t="e">
        <f>IF(#REF!="",0,IF(LEFT(#REF!,1)="-",ABS(#REF!),(IF(#REF!&gt;9,#REF!+2,11))))</f>
        <v>#REF!</v>
      </c>
      <c r="Y79" s="63" t="e">
        <f>IF(#REF!="",0,IF(LEFT(#REF!,1)="-",(IF(ABS(#REF!)&gt;9,(ABS(#REF!)+2),11)),#REF!))</f>
        <v>#REF!</v>
      </c>
      <c r="Z79" s="62" t="e">
        <f>IF(#REF!="",0,IF(LEFT(#REF!,1)="-",ABS(#REF!),(IF(#REF!&gt;9,#REF!+2,11))))</f>
        <v>#REF!</v>
      </c>
      <c r="AA79" s="63" t="e">
        <f>IF(#REF!="",0,IF(LEFT(#REF!,1)="-",(IF(ABS(#REF!)&gt;9,(ABS(#REF!)+2),11)),#REF!))</f>
        <v>#REF!</v>
      </c>
      <c r="AB79" s="62" t="e">
        <f>IF(#REF!="",0,IF(LEFT(#REF!,1)="-",ABS(#REF!),(IF(#REF!&gt;9,#REF!+2,11))))</f>
        <v>#REF!</v>
      </c>
      <c r="AC79" s="63" t="e">
        <f>IF(#REF!="",0,IF(LEFT(#REF!,1)="-",(IF(ABS(#REF!)&gt;9,(ABS(#REF!)+2),11)),#REF!))</f>
        <v>#REF!</v>
      </c>
      <c r="AD79" s="62" t="e">
        <f>IF(#REF!="",0,IF(LEFT(#REF!,1)="-",ABS(#REF!),(IF(#REF!&gt;9,#REF!+2,11))))</f>
        <v>#REF!</v>
      </c>
      <c r="AE79" s="63" t="e">
        <f>IF(#REF!="",0,IF(LEFT(#REF!,1)="-",(IF(ABS(#REF!)&gt;9,(ABS(#REF!)+2),11)),#REF!))</f>
        <v>#REF!</v>
      </c>
      <c r="AF79" s="62" t="e">
        <f>IF(#REF!="",0,IF(LEFT(#REF!,1)="-",ABS(#REF!),(IF(#REF!&gt;9,#REF!+2,11))))</f>
        <v>#REF!</v>
      </c>
      <c r="AG79" s="63" t="e">
        <f>IF(#REF!="",0,IF(LEFT(#REF!,1)="-",(IF(ABS(#REF!)&gt;9,(ABS(#REF!)+2),11)),#REF!))</f>
        <v>#REF!</v>
      </c>
      <c r="AH79" s="51"/>
    </row>
    <row r="80" spans="24:34" ht="12">
      <c r="X80" s="62" t="e">
        <f>IF(#REF!="",0,IF(LEFT(#REF!,1)="-",ABS(#REF!),(IF(#REF!&gt;9,#REF!+2,11))))</f>
        <v>#REF!</v>
      </c>
      <c r="Y80" s="63" t="e">
        <f>IF(#REF!="",0,IF(LEFT(#REF!,1)="-",(IF(ABS(#REF!)&gt;9,(ABS(#REF!)+2),11)),#REF!))</f>
        <v>#REF!</v>
      </c>
      <c r="Z80" s="62" t="e">
        <f>IF(#REF!="",0,IF(LEFT(#REF!,1)="-",ABS(#REF!),(IF(#REF!&gt;9,#REF!+2,11))))</f>
        <v>#REF!</v>
      </c>
      <c r="AA80" s="63" t="e">
        <f>IF(#REF!="",0,IF(LEFT(#REF!,1)="-",(IF(ABS(#REF!)&gt;9,(ABS(#REF!)+2),11)),#REF!))</f>
        <v>#REF!</v>
      </c>
      <c r="AB80" s="62" t="e">
        <f>IF(#REF!="",0,IF(LEFT(#REF!,1)="-",ABS(#REF!),(IF(#REF!&gt;9,#REF!+2,11))))</f>
        <v>#REF!</v>
      </c>
      <c r="AC80" s="63" t="e">
        <f>IF(#REF!="",0,IF(LEFT(#REF!,1)="-",(IF(ABS(#REF!)&gt;9,(ABS(#REF!)+2),11)),#REF!))</f>
        <v>#REF!</v>
      </c>
      <c r="AD80" s="62" t="e">
        <f>IF(#REF!="",0,IF(LEFT(#REF!,1)="-",ABS(#REF!),(IF(#REF!&gt;9,#REF!+2,11))))</f>
        <v>#REF!</v>
      </c>
      <c r="AE80" s="63" t="e">
        <f>IF(#REF!="",0,IF(LEFT(#REF!,1)="-",(IF(ABS(#REF!)&gt;9,(ABS(#REF!)+2),11)),#REF!))</f>
        <v>#REF!</v>
      </c>
      <c r="AF80" s="62" t="e">
        <f>IF(#REF!="",0,IF(LEFT(#REF!,1)="-",ABS(#REF!),(IF(#REF!&gt;9,#REF!+2,11))))</f>
        <v>#REF!</v>
      </c>
      <c r="AG80" s="63" t="e">
        <f>IF(#REF!="",0,IF(LEFT(#REF!,1)="-",(IF(ABS(#REF!)&gt;9,(ABS(#REF!)+2),11)),#REF!))</f>
        <v>#REF!</v>
      </c>
      <c r="AH80" s="51"/>
    </row>
    <row r="100" spans="24:34" ht="12">
      <c r="X100" s="49" t="s">
        <v>35</v>
      </c>
      <c r="Y100" s="49"/>
      <c r="Z100" s="49"/>
      <c r="AA100" s="49"/>
      <c r="AB100" s="49"/>
      <c r="AC100" s="49"/>
      <c r="AD100" s="50"/>
      <c r="AE100" s="50"/>
      <c r="AF100" s="50"/>
      <c r="AG100" s="50"/>
      <c r="AH100" s="51"/>
    </row>
    <row r="101" spans="24:34" ht="12">
      <c r="X101" s="62" t="e">
        <f>IF(#REF!="",0,IF(LEFT(#REF!,1)="-",ABS(#REF!),(IF(#REF!&gt;9,#REF!+2,11))))</f>
        <v>#REF!</v>
      </c>
      <c r="Y101" s="63" t="e">
        <f>IF(#REF!="",0,IF(LEFT(#REF!,1)="-",(IF(ABS(#REF!)&gt;9,(ABS(#REF!)+2),11)),#REF!))</f>
        <v>#REF!</v>
      </c>
      <c r="Z101" s="62" t="e">
        <f>IF(#REF!="",0,IF(LEFT(#REF!,1)="-",ABS(#REF!),(IF(#REF!&gt;9,#REF!+2,11))))</f>
        <v>#REF!</v>
      </c>
      <c r="AA101" s="63" t="e">
        <f>IF(#REF!="",0,IF(LEFT(#REF!,1)="-",(IF(ABS(#REF!)&gt;9,(ABS(#REF!)+2),11)),#REF!))</f>
        <v>#REF!</v>
      </c>
      <c r="AB101" s="62" t="e">
        <f>IF(#REF!="",0,IF(LEFT(#REF!,1)="-",ABS(#REF!),(IF(#REF!&gt;9,#REF!+2,11))))</f>
        <v>#REF!</v>
      </c>
      <c r="AC101" s="63" t="e">
        <f>IF(#REF!="",0,IF(LEFT(#REF!,1)="-",(IF(ABS(#REF!)&gt;9,(ABS(#REF!)+2),11)),#REF!))</f>
        <v>#REF!</v>
      </c>
      <c r="AD101" s="62" t="e">
        <f>IF(#REF!="",0,IF(LEFT(#REF!,1)="-",ABS(#REF!),(IF(#REF!&gt;9,#REF!+2,11))))</f>
        <v>#REF!</v>
      </c>
      <c r="AE101" s="63" t="e">
        <f>IF(#REF!="",0,IF(LEFT(#REF!,1)="-",(IF(ABS(#REF!)&gt;9,(ABS(#REF!)+2),11)),#REF!))</f>
        <v>#REF!</v>
      </c>
      <c r="AF101" s="62" t="e">
        <f>IF(#REF!="",0,IF(LEFT(#REF!,1)="-",ABS(#REF!),(IF(#REF!&gt;9,#REF!+2,11))))</f>
        <v>#REF!</v>
      </c>
      <c r="AG101" s="63" t="e">
        <f>IF(#REF!="",0,IF(LEFT(#REF!,1)="-",(IF(ABS(#REF!)&gt;9,(ABS(#REF!)+2),11)),#REF!))</f>
        <v>#REF!</v>
      </c>
      <c r="AH101" s="51"/>
    </row>
    <row r="102" spans="24:34" ht="12">
      <c r="X102" s="62" t="e">
        <f>IF(#REF!="",0,IF(LEFT(#REF!,1)="-",ABS(#REF!),(IF(#REF!&gt;9,#REF!+2,11))))</f>
        <v>#REF!</v>
      </c>
      <c r="Y102" s="63" t="e">
        <f>IF(#REF!="",0,IF(LEFT(#REF!,1)="-",(IF(ABS(#REF!)&gt;9,(ABS(#REF!)+2),11)),#REF!))</f>
        <v>#REF!</v>
      </c>
      <c r="Z102" s="62" t="e">
        <f>IF(#REF!="",0,IF(LEFT(#REF!,1)="-",ABS(#REF!),(IF(#REF!&gt;9,#REF!+2,11))))</f>
        <v>#REF!</v>
      </c>
      <c r="AA102" s="63" t="e">
        <f>IF(#REF!="",0,IF(LEFT(#REF!,1)="-",(IF(ABS(#REF!)&gt;9,(ABS(#REF!)+2),11)),#REF!))</f>
        <v>#REF!</v>
      </c>
      <c r="AB102" s="62" t="e">
        <f>IF(#REF!="",0,IF(LEFT(#REF!,1)="-",ABS(#REF!),(IF(#REF!&gt;9,#REF!+2,11))))</f>
        <v>#REF!</v>
      </c>
      <c r="AC102" s="63" t="e">
        <f>IF(#REF!="",0,IF(LEFT(#REF!,1)="-",(IF(ABS(#REF!)&gt;9,(ABS(#REF!)+2),11)),#REF!))</f>
        <v>#REF!</v>
      </c>
      <c r="AD102" s="62" t="e">
        <f>IF(#REF!="",0,IF(LEFT(#REF!,1)="-",ABS(#REF!),(IF(#REF!&gt;9,#REF!+2,11))))</f>
        <v>#REF!</v>
      </c>
      <c r="AE102" s="63" t="e">
        <f>IF(#REF!="",0,IF(LEFT(#REF!,1)="-",(IF(ABS(#REF!)&gt;9,(ABS(#REF!)+2),11)),#REF!))</f>
        <v>#REF!</v>
      </c>
      <c r="AF102" s="62" t="e">
        <f>IF(#REF!="",0,IF(LEFT(#REF!,1)="-",ABS(#REF!),(IF(#REF!&gt;9,#REF!+2,11))))</f>
        <v>#REF!</v>
      </c>
      <c r="AG102" s="63" t="e">
        <f>IF(#REF!="",0,IF(LEFT(#REF!,1)="-",(IF(ABS(#REF!)&gt;9,(ABS(#REF!)+2),11)),#REF!))</f>
        <v>#REF!</v>
      </c>
      <c r="AH102" s="51"/>
    </row>
    <row r="103" spans="24:34" ht="12">
      <c r="X103" s="62" t="e">
        <f>IF(#REF!="",0,IF(LEFT(#REF!,1)="-",ABS(#REF!),(IF(#REF!&gt;9,#REF!+2,11))))</f>
        <v>#REF!</v>
      </c>
      <c r="Y103" s="63" t="e">
        <f>IF(#REF!="",0,IF(LEFT(#REF!,1)="-",(IF(ABS(#REF!)&gt;9,(ABS(#REF!)+2),11)),#REF!))</f>
        <v>#REF!</v>
      </c>
      <c r="Z103" s="62" t="e">
        <f>IF(#REF!="",0,IF(LEFT(#REF!,1)="-",ABS(#REF!),(IF(#REF!&gt;9,#REF!+2,11))))</f>
        <v>#REF!</v>
      </c>
      <c r="AA103" s="63" t="e">
        <f>IF(#REF!="",0,IF(LEFT(#REF!,1)="-",(IF(ABS(#REF!)&gt;9,(ABS(#REF!)+2),11)),#REF!))</f>
        <v>#REF!</v>
      </c>
      <c r="AB103" s="62" t="e">
        <f>IF(#REF!="",0,IF(LEFT(#REF!,1)="-",ABS(#REF!),(IF(#REF!&gt;9,#REF!+2,11))))</f>
        <v>#REF!</v>
      </c>
      <c r="AC103" s="63" t="e">
        <f>IF(#REF!="",0,IF(LEFT(#REF!,1)="-",(IF(ABS(#REF!)&gt;9,(ABS(#REF!)+2),11)),#REF!))</f>
        <v>#REF!</v>
      </c>
      <c r="AD103" s="62" t="e">
        <f>IF(#REF!="",0,IF(LEFT(#REF!,1)="-",ABS(#REF!),(IF(#REF!&gt;9,#REF!+2,11))))</f>
        <v>#REF!</v>
      </c>
      <c r="AE103" s="63" t="e">
        <f>IF(#REF!="",0,IF(LEFT(#REF!,1)="-",(IF(ABS(#REF!)&gt;9,(ABS(#REF!)+2),11)),#REF!))</f>
        <v>#REF!</v>
      </c>
      <c r="AF103" s="62" t="e">
        <f>IF(#REF!="",0,IF(LEFT(#REF!,1)="-",ABS(#REF!),(IF(#REF!&gt;9,#REF!+2,11))))</f>
        <v>#REF!</v>
      </c>
      <c r="AG103" s="63" t="e">
        <f>IF(#REF!="",0,IF(LEFT(#REF!,1)="-",(IF(ABS(#REF!)&gt;9,(ABS(#REF!)+2),11)),#REF!))</f>
        <v>#REF!</v>
      </c>
      <c r="AH103" s="51"/>
    </row>
    <row r="104" spans="24:34" ht="12">
      <c r="X104" s="62" t="e">
        <f>IF(#REF!="",0,IF(LEFT(#REF!,1)="-",ABS(#REF!),(IF(#REF!&gt;9,#REF!+2,11))))</f>
        <v>#REF!</v>
      </c>
      <c r="Y104" s="63" t="e">
        <f>IF(#REF!="",0,IF(LEFT(#REF!,1)="-",(IF(ABS(#REF!)&gt;9,(ABS(#REF!)+2),11)),#REF!))</f>
        <v>#REF!</v>
      </c>
      <c r="Z104" s="62" t="e">
        <f>IF(#REF!="",0,IF(LEFT(#REF!,1)="-",ABS(#REF!),(IF(#REF!&gt;9,#REF!+2,11))))</f>
        <v>#REF!</v>
      </c>
      <c r="AA104" s="63" t="e">
        <f>IF(#REF!="",0,IF(LEFT(#REF!,1)="-",(IF(ABS(#REF!)&gt;9,(ABS(#REF!)+2),11)),#REF!))</f>
        <v>#REF!</v>
      </c>
      <c r="AB104" s="62" t="e">
        <f>IF(#REF!="",0,IF(LEFT(#REF!,1)="-",ABS(#REF!),(IF(#REF!&gt;9,#REF!+2,11))))</f>
        <v>#REF!</v>
      </c>
      <c r="AC104" s="63" t="e">
        <f>IF(#REF!="",0,IF(LEFT(#REF!,1)="-",(IF(ABS(#REF!)&gt;9,(ABS(#REF!)+2),11)),#REF!))</f>
        <v>#REF!</v>
      </c>
      <c r="AD104" s="62" t="e">
        <f>IF(#REF!="",0,IF(LEFT(#REF!,1)="-",ABS(#REF!),(IF(#REF!&gt;9,#REF!+2,11))))</f>
        <v>#REF!</v>
      </c>
      <c r="AE104" s="63" t="e">
        <f>IF(#REF!="",0,IF(LEFT(#REF!,1)="-",(IF(ABS(#REF!)&gt;9,(ABS(#REF!)+2),11)),#REF!))</f>
        <v>#REF!</v>
      </c>
      <c r="AF104" s="62" t="e">
        <f>IF(#REF!="",0,IF(LEFT(#REF!,1)="-",ABS(#REF!),(IF(#REF!&gt;9,#REF!+2,11))))</f>
        <v>#REF!</v>
      </c>
      <c r="AG104" s="63" t="e">
        <f>IF(#REF!="",0,IF(LEFT(#REF!,1)="-",(IF(ABS(#REF!)&gt;9,(ABS(#REF!)+2),11)),#REF!))</f>
        <v>#REF!</v>
      </c>
      <c r="AH104" s="51"/>
    </row>
    <row r="105" spans="24:34" ht="12">
      <c r="X105" s="62" t="e">
        <f>IF(#REF!="",0,IF(LEFT(#REF!,1)="-",ABS(#REF!),(IF(#REF!&gt;9,#REF!+2,11))))</f>
        <v>#REF!</v>
      </c>
      <c r="Y105" s="63" t="e">
        <f>IF(#REF!="",0,IF(LEFT(#REF!,1)="-",(IF(ABS(#REF!)&gt;9,(ABS(#REF!)+2),11)),#REF!))</f>
        <v>#REF!</v>
      </c>
      <c r="Z105" s="62" t="e">
        <f>IF(#REF!="",0,IF(LEFT(#REF!,1)="-",ABS(#REF!),(IF(#REF!&gt;9,#REF!+2,11))))</f>
        <v>#REF!</v>
      </c>
      <c r="AA105" s="63" t="e">
        <f>IF(#REF!="",0,IF(LEFT(#REF!,1)="-",(IF(ABS(#REF!)&gt;9,(ABS(#REF!)+2),11)),#REF!))</f>
        <v>#REF!</v>
      </c>
      <c r="AB105" s="62" t="e">
        <f>IF(#REF!="",0,IF(LEFT(#REF!,1)="-",ABS(#REF!),(IF(#REF!&gt;9,#REF!+2,11))))</f>
        <v>#REF!</v>
      </c>
      <c r="AC105" s="63" t="e">
        <f>IF(#REF!="",0,IF(LEFT(#REF!,1)="-",(IF(ABS(#REF!)&gt;9,(ABS(#REF!)+2),11)),#REF!))</f>
        <v>#REF!</v>
      </c>
      <c r="AD105" s="62" t="e">
        <f>IF(#REF!="",0,IF(LEFT(#REF!,1)="-",ABS(#REF!),(IF(#REF!&gt;9,#REF!+2,11))))</f>
        <v>#REF!</v>
      </c>
      <c r="AE105" s="63" t="e">
        <f>IF(#REF!="",0,IF(LEFT(#REF!,1)="-",(IF(ABS(#REF!)&gt;9,(ABS(#REF!)+2),11)),#REF!))</f>
        <v>#REF!</v>
      </c>
      <c r="AF105" s="62" t="e">
        <f>IF(#REF!="",0,IF(LEFT(#REF!,1)="-",ABS(#REF!),(IF(#REF!&gt;9,#REF!+2,11))))</f>
        <v>#REF!</v>
      </c>
      <c r="AG105" s="63" t="e">
        <f>IF(#REF!="",0,IF(LEFT(#REF!,1)="-",(IF(ABS(#REF!)&gt;9,(ABS(#REF!)+2),11)),#REF!))</f>
        <v>#REF!</v>
      </c>
      <c r="AH105" s="51"/>
    </row>
    <row r="106" spans="24:34" ht="12">
      <c r="X106" s="62" t="e">
        <f>IF(#REF!="",0,IF(LEFT(#REF!,1)="-",ABS(#REF!),(IF(#REF!&gt;9,#REF!+2,11))))</f>
        <v>#REF!</v>
      </c>
      <c r="Y106" s="63" t="e">
        <f>IF(#REF!="",0,IF(LEFT(#REF!,1)="-",(IF(ABS(#REF!)&gt;9,(ABS(#REF!)+2),11)),#REF!))</f>
        <v>#REF!</v>
      </c>
      <c r="Z106" s="62" t="e">
        <f>IF(#REF!="",0,IF(LEFT(#REF!,1)="-",ABS(#REF!),(IF(#REF!&gt;9,#REF!+2,11))))</f>
        <v>#REF!</v>
      </c>
      <c r="AA106" s="63" t="e">
        <f>IF(#REF!="",0,IF(LEFT(#REF!,1)="-",(IF(ABS(#REF!)&gt;9,(ABS(#REF!)+2),11)),#REF!))</f>
        <v>#REF!</v>
      </c>
      <c r="AB106" s="62" t="e">
        <f>IF(#REF!="",0,IF(LEFT(#REF!,1)="-",ABS(#REF!),(IF(#REF!&gt;9,#REF!+2,11))))</f>
        <v>#REF!</v>
      </c>
      <c r="AC106" s="63" t="e">
        <f>IF(#REF!="",0,IF(LEFT(#REF!,1)="-",(IF(ABS(#REF!)&gt;9,(ABS(#REF!)+2),11)),#REF!))</f>
        <v>#REF!</v>
      </c>
      <c r="AD106" s="62" t="e">
        <f>IF(#REF!="",0,IF(LEFT(#REF!,1)="-",ABS(#REF!),(IF(#REF!&gt;9,#REF!+2,11))))</f>
        <v>#REF!</v>
      </c>
      <c r="AE106" s="63" t="e">
        <f>IF(#REF!="",0,IF(LEFT(#REF!,1)="-",(IF(ABS(#REF!)&gt;9,(ABS(#REF!)+2),11)),#REF!))</f>
        <v>#REF!</v>
      </c>
      <c r="AF106" s="62" t="e">
        <f>IF(#REF!="",0,IF(LEFT(#REF!,1)="-",ABS(#REF!),(IF(#REF!&gt;9,#REF!+2,11))))</f>
        <v>#REF!</v>
      </c>
      <c r="AG106" s="63" t="e">
        <f>IF(#REF!="",0,IF(LEFT(#REF!,1)="-",(IF(ABS(#REF!)&gt;9,(ABS(#REF!)+2),11)),#REF!))</f>
        <v>#REF!</v>
      </c>
      <c r="AH106" s="51"/>
    </row>
    <row r="107" spans="24:34" ht="12">
      <c r="X107" s="62" t="e">
        <f>IF(#REF!="",0,IF(LEFT(#REF!,1)="-",ABS(#REF!),(IF(#REF!&gt;9,#REF!+2,11))))</f>
        <v>#REF!</v>
      </c>
      <c r="Y107" s="63" t="e">
        <f>IF(#REF!="",0,IF(LEFT(#REF!,1)="-",(IF(ABS(#REF!)&gt;9,(ABS(#REF!)+2),11)),#REF!))</f>
        <v>#REF!</v>
      </c>
      <c r="Z107" s="62" t="e">
        <f>IF(#REF!="",0,IF(LEFT(#REF!,1)="-",ABS(#REF!),(IF(#REF!&gt;9,#REF!+2,11))))</f>
        <v>#REF!</v>
      </c>
      <c r="AA107" s="63" t="e">
        <f>IF(#REF!="",0,IF(LEFT(#REF!,1)="-",(IF(ABS(#REF!)&gt;9,(ABS(#REF!)+2),11)),#REF!))</f>
        <v>#REF!</v>
      </c>
      <c r="AB107" s="62" t="e">
        <f>IF(#REF!="",0,IF(LEFT(#REF!,1)="-",ABS(#REF!),(IF(#REF!&gt;9,#REF!+2,11))))</f>
        <v>#REF!</v>
      </c>
      <c r="AC107" s="63" t="e">
        <f>IF(#REF!="",0,IF(LEFT(#REF!,1)="-",(IF(ABS(#REF!)&gt;9,(ABS(#REF!)+2),11)),#REF!))</f>
        <v>#REF!</v>
      </c>
      <c r="AD107" s="62" t="e">
        <f>IF(#REF!="",0,IF(LEFT(#REF!,1)="-",ABS(#REF!),(IF(#REF!&gt;9,#REF!+2,11))))</f>
        <v>#REF!</v>
      </c>
      <c r="AE107" s="63" t="e">
        <f>IF(#REF!="",0,IF(LEFT(#REF!,1)="-",(IF(ABS(#REF!)&gt;9,(ABS(#REF!)+2),11)),#REF!))</f>
        <v>#REF!</v>
      </c>
      <c r="AF107" s="62" t="e">
        <f>IF(#REF!="",0,IF(LEFT(#REF!,1)="-",ABS(#REF!),(IF(#REF!&gt;9,#REF!+2,11))))</f>
        <v>#REF!</v>
      </c>
      <c r="AG107" s="63" t="e">
        <f>IF(#REF!="",0,IF(LEFT(#REF!,1)="-",(IF(ABS(#REF!)&gt;9,(ABS(#REF!)+2),11)),#REF!))</f>
        <v>#REF!</v>
      </c>
      <c r="AH107" s="51"/>
    </row>
  </sheetData>
  <sheetProtection selectLockedCells="1" selectUnlockedCells="1"/>
  <mergeCells count="18">
    <mergeCell ref="C13:E13"/>
    <mergeCell ref="G13:N13"/>
    <mergeCell ref="C14:E14"/>
    <mergeCell ref="G14:N14"/>
    <mergeCell ref="K16:L16"/>
    <mergeCell ref="J27:N27"/>
    <mergeCell ref="C7:E7"/>
    <mergeCell ref="G7:N7"/>
    <mergeCell ref="C8:E8"/>
    <mergeCell ref="G8:N8"/>
    <mergeCell ref="C10:E10"/>
    <mergeCell ref="G10:N10"/>
    <mergeCell ref="J2:N2"/>
    <mergeCell ref="J3:N3"/>
    <mergeCell ref="C5:E5"/>
    <mergeCell ref="G5:N5"/>
    <mergeCell ref="C6:E6"/>
    <mergeCell ref="G6:N6"/>
  </mergeCells>
  <hyperlinks>
    <hyperlink ref="C7" r:id="rId1" display="Fredrik Forsbacka"/>
  </hyperlink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29"/>
  <sheetViews>
    <sheetView zoomScalePageLayoutView="0" workbookViewId="0" topLeftCell="A1">
      <selection activeCell="B2" sqref="B2"/>
    </sheetView>
  </sheetViews>
  <sheetFormatPr defaultColWidth="11.57421875" defaultRowHeight="12.75"/>
  <cols>
    <col min="1" max="1" width="1.1484375" style="0" customWidth="1"/>
    <col min="2" max="2" width="5.8515625" style="0" customWidth="1"/>
    <col min="3" max="3" width="20.00390625" style="0" customWidth="1"/>
    <col min="4" max="4" width="19.8515625" style="0" customWidth="1"/>
    <col min="5" max="5" width="1.1484375" style="0" customWidth="1"/>
    <col min="6" max="6" width="5.7109375" style="0" customWidth="1"/>
    <col min="7" max="7" width="5.00390625" style="0" customWidth="1"/>
    <col min="8" max="10" width="5.8515625" style="0" customWidth="1"/>
    <col min="11" max="11" width="3.7109375" style="0" customWidth="1"/>
    <col min="12" max="14" width="3.8515625" style="0" customWidth="1"/>
    <col min="15" max="15" width="1.1484375" style="0" customWidth="1"/>
    <col min="16" max="18" width="3.28125" style="0" customWidth="1"/>
    <col min="19" max="21" width="3.8515625" style="0" customWidth="1"/>
    <col min="22" max="22" width="2.8515625" style="0" customWidth="1"/>
    <col min="23" max="23" width="29.28125" style="0" customWidth="1"/>
    <col min="24" max="93" width="8.7109375" style="0" customWidth="1"/>
  </cols>
  <sheetData>
    <row r="1" spans="1:16" ht="7.5" customHeight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</row>
    <row r="2" spans="1:16" ht="15">
      <c r="A2" s="6"/>
      <c r="B2" s="5"/>
      <c r="C2" s="7" t="s">
        <v>0</v>
      </c>
      <c r="D2" s="8"/>
      <c r="E2" s="8"/>
      <c r="F2" s="5"/>
      <c r="G2" s="9" t="s">
        <v>1</v>
      </c>
      <c r="H2" s="10"/>
      <c r="I2" s="11"/>
      <c r="J2" s="93">
        <v>45038</v>
      </c>
      <c r="K2" s="93"/>
      <c r="L2" s="93"/>
      <c r="M2" s="93"/>
      <c r="N2" s="93"/>
      <c r="O2" s="6"/>
      <c r="P2" s="5"/>
    </row>
    <row r="3" spans="1:16" ht="17.25" customHeight="1">
      <c r="A3" s="6"/>
      <c r="B3" s="13"/>
      <c r="C3" s="14" t="s">
        <v>2</v>
      </c>
      <c r="D3" s="8"/>
      <c r="E3" s="8"/>
      <c r="F3" s="5"/>
      <c r="G3" s="15" t="s">
        <v>3</v>
      </c>
      <c r="H3" s="16"/>
      <c r="I3" s="17"/>
      <c r="J3" s="94"/>
      <c r="K3" s="94"/>
      <c r="L3" s="94"/>
      <c r="M3" s="94"/>
      <c r="N3" s="94"/>
      <c r="O3" s="6"/>
      <c r="P3" s="5"/>
    </row>
    <row r="4" spans="1:26" ht="12" customHeight="1">
      <c r="A4" s="6"/>
      <c r="B4" s="5"/>
      <c r="C4" s="19" t="s">
        <v>4</v>
      </c>
      <c r="D4" s="8"/>
      <c r="E4" s="20" t="s">
        <v>5</v>
      </c>
      <c r="F4" s="20"/>
      <c r="G4" s="5"/>
      <c r="H4" s="8"/>
      <c r="I4" s="8"/>
      <c r="J4" s="8"/>
      <c r="K4" s="8"/>
      <c r="L4" s="8"/>
      <c r="M4" s="8"/>
      <c r="N4" s="8"/>
      <c r="O4" s="6"/>
      <c r="P4" s="5"/>
      <c r="Q4" s="21"/>
      <c r="R4" s="21"/>
      <c r="U4" s="18"/>
      <c r="V4" s="18"/>
      <c r="W4" s="18"/>
      <c r="X4" s="18"/>
      <c r="Y4" s="18"/>
      <c r="Z4" s="18"/>
    </row>
    <row r="5" spans="1:18" ht="12.75">
      <c r="A5" s="6"/>
      <c r="B5" s="22" t="s">
        <v>6</v>
      </c>
      <c r="C5" s="95" t="s">
        <v>49</v>
      </c>
      <c r="D5" s="95"/>
      <c r="E5" s="95"/>
      <c r="F5" s="22" t="s">
        <v>6</v>
      </c>
      <c r="G5" s="96" t="s">
        <v>7</v>
      </c>
      <c r="H5" s="96"/>
      <c r="I5" s="96"/>
      <c r="J5" s="96"/>
      <c r="K5" s="96"/>
      <c r="L5" s="96"/>
      <c r="M5" s="96"/>
      <c r="N5" s="96"/>
      <c r="O5" s="6"/>
      <c r="P5" s="5"/>
      <c r="Q5" s="21"/>
      <c r="R5" s="21"/>
    </row>
    <row r="6" spans="1:18" ht="14.25">
      <c r="A6" s="6"/>
      <c r="B6" s="23" t="s">
        <v>9</v>
      </c>
      <c r="C6" s="97" t="s">
        <v>50</v>
      </c>
      <c r="D6" s="97"/>
      <c r="E6" s="97"/>
      <c r="F6" s="23" t="s">
        <v>11</v>
      </c>
      <c r="G6" s="97" t="s">
        <v>10</v>
      </c>
      <c r="H6" s="97"/>
      <c r="I6" s="97"/>
      <c r="J6" s="24"/>
      <c r="K6" s="24"/>
      <c r="L6" s="24"/>
      <c r="M6" s="24"/>
      <c r="N6" s="24"/>
      <c r="O6" s="6"/>
      <c r="P6" s="5"/>
      <c r="Q6" s="21"/>
      <c r="R6" s="21"/>
    </row>
    <row r="7" spans="1:18" ht="14.25">
      <c r="A7" s="6"/>
      <c r="B7" s="23" t="s">
        <v>13</v>
      </c>
      <c r="C7" s="97" t="s">
        <v>51</v>
      </c>
      <c r="D7" s="97"/>
      <c r="E7" s="97"/>
      <c r="F7" s="23" t="s">
        <v>15</v>
      </c>
      <c r="G7" s="97" t="s">
        <v>52</v>
      </c>
      <c r="H7" s="97"/>
      <c r="I7" s="97"/>
      <c r="J7" s="24"/>
      <c r="K7" s="24"/>
      <c r="L7" s="24"/>
      <c r="M7" s="24"/>
      <c r="N7" s="24"/>
      <c r="O7" s="6"/>
      <c r="P7" s="5"/>
      <c r="Q7" s="21"/>
      <c r="R7" s="21"/>
    </row>
    <row r="8" spans="1:21" ht="14.25">
      <c r="A8" s="6"/>
      <c r="B8" s="25" t="s">
        <v>17</v>
      </c>
      <c r="C8" s="99" t="s">
        <v>53</v>
      </c>
      <c r="D8" s="99"/>
      <c r="E8" s="99"/>
      <c r="F8" s="25" t="s">
        <v>19</v>
      </c>
      <c r="G8" s="97" t="s">
        <v>14</v>
      </c>
      <c r="H8" s="97"/>
      <c r="I8" s="97"/>
      <c r="J8" s="26"/>
      <c r="K8" s="26"/>
      <c r="L8" s="26"/>
      <c r="M8" s="26"/>
      <c r="N8" s="26"/>
      <c r="O8" s="6"/>
      <c r="P8" s="5"/>
      <c r="Q8" s="21"/>
      <c r="R8" s="21"/>
      <c r="U8" s="27"/>
    </row>
    <row r="9" spans="1:18" ht="11.25" customHeight="1">
      <c r="A9" s="5"/>
      <c r="B9" s="28"/>
      <c r="C9" s="29"/>
      <c r="D9" s="29"/>
      <c r="E9" s="29"/>
      <c r="F9" s="28"/>
      <c r="G9" s="29"/>
      <c r="H9" s="29"/>
      <c r="I9" s="29"/>
      <c r="J9" s="29"/>
      <c r="K9" s="29"/>
      <c r="L9" s="29"/>
      <c r="M9" s="29"/>
      <c r="N9" s="29"/>
      <c r="O9" s="6"/>
      <c r="P9" s="5"/>
      <c r="Q9" s="21"/>
      <c r="R9" s="21"/>
    </row>
    <row r="10" spans="1:18" ht="14.25">
      <c r="A10" s="6"/>
      <c r="B10" s="30" t="s">
        <v>22</v>
      </c>
      <c r="C10" s="101"/>
      <c r="D10" s="101"/>
      <c r="E10" s="101"/>
      <c r="F10" s="30" t="s">
        <v>23</v>
      </c>
      <c r="G10" s="102"/>
      <c r="H10" s="102"/>
      <c r="I10" s="102"/>
      <c r="J10" s="102"/>
      <c r="K10" s="102"/>
      <c r="L10" s="102"/>
      <c r="M10" s="102"/>
      <c r="N10" s="102"/>
      <c r="O10" s="6"/>
      <c r="P10" s="5"/>
      <c r="Q10" s="21"/>
      <c r="R10" s="21"/>
    </row>
    <row r="11" spans="1:93" ht="12.75" customHeight="1">
      <c r="A11" s="31"/>
      <c r="B11" s="28"/>
      <c r="C11" s="29"/>
      <c r="D11" s="29"/>
      <c r="E11" s="29"/>
      <c r="F11" s="28"/>
      <c r="G11" s="29"/>
      <c r="H11" s="29"/>
      <c r="I11" s="29"/>
      <c r="J11" s="29"/>
      <c r="K11" s="29"/>
      <c r="L11" s="29"/>
      <c r="M11" s="29"/>
      <c r="N11" s="29"/>
      <c r="O11" s="32"/>
      <c r="P11" s="31"/>
      <c r="Q11" s="33"/>
      <c r="R11" s="33"/>
      <c r="S11" s="34"/>
      <c r="T11" s="34"/>
      <c r="U11" s="35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</row>
    <row r="12" spans="2:16" ht="12">
      <c r="B12" s="37" t="s">
        <v>24</v>
      </c>
      <c r="C12" s="38"/>
      <c r="D12" s="38"/>
      <c r="E12" s="39"/>
      <c r="F12" s="40" t="s">
        <v>24</v>
      </c>
      <c r="G12" s="38"/>
      <c r="H12" s="38"/>
      <c r="I12" s="38"/>
      <c r="J12" s="38"/>
      <c r="K12" s="38"/>
      <c r="L12" s="38"/>
      <c r="M12" s="38"/>
      <c r="N12" s="38"/>
      <c r="O12" s="6"/>
      <c r="P12" s="5"/>
    </row>
    <row r="13" spans="1:18" ht="12" customHeight="1">
      <c r="A13" s="6"/>
      <c r="B13" s="41"/>
      <c r="C13" s="103"/>
      <c r="D13" s="103"/>
      <c r="E13" s="103"/>
      <c r="F13" s="41"/>
      <c r="G13" s="104"/>
      <c r="H13" s="104"/>
      <c r="I13" s="104"/>
      <c r="J13" s="104"/>
      <c r="K13" s="104"/>
      <c r="L13" s="104"/>
      <c r="M13" s="104"/>
      <c r="N13" s="104"/>
      <c r="O13" s="6"/>
      <c r="P13" s="5"/>
      <c r="Q13" s="21"/>
      <c r="R13" s="21"/>
    </row>
    <row r="14" spans="1:18" ht="14.25">
      <c r="A14" s="6"/>
      <c r="B14" s="42"/>
      <c r="C14" s="99"/>
      <c r="D14" s="99"/>
      <c r="E14" s="99"/>
      <c r="F14" s="42"/>
      <c r="G14" s="100"/>
      <c r="H14" s="100"/>
      <c r="I14" s="100"/>
      <c r="J14" s="100"/>
      <c r="K14" s="100"/>
      <c r="L14" s="100"/>
      <c r="M14" s="100"/>
      <c r="N14" s="100"/>
      <c r="O14" s="6"/>
      <c r="P14" s="5"/>
      <c r="Q14" s="21"/>
      <c r="R14" s="21"/>
    </row>
    <row r="15" spans="1:16" ht="14.25" customHeight="1">
      <c r="A15" s="6"/>
      <c r="B15" s="19" t="s">
        <v>25</v>
      </c>
      <c r="C15" s="8"/>
      <c r="D15" s="8"/>
      <c r="E15" s="8"/>
      <c r="F15" s="19" t="s">
        <v>26</v>
      </c>
      <c r="G15" s="43"/>
      <c r="H15" s="43"/>
      <c r="I15" s="43"/>
      <c r="J15" s="8"/>
      <c r="K15" s="8"/>
      <c r="L15" s="8"/>
      <c r="M15" s="44"/>
      <c r="N15" s="5"/>
      <c r="O15" s="6"/>
      <c r="P15" s="5"/>
    </row>
    <row r="16" spans="1:16" ht="15.75" customHeight="1">
      <c r="A16" s="6"/>
      <c r="B16" s="45" t="s">
        <v>27</v>
      </c>
      <c r="C16" s="8"/>
      <c r="D16" s="8"/>
      <c r="E16" s="8"/>
      <c r="F16" s="46" t="s">
        <v>28</v>
      </c>
      <c r="G16" s="46" t="s">
        <v>29</v>
      </c>
      <c r="H16" s="46" t="s">
        <v>30</v>
      </c>
      <c r="I16" s="46" t="s">
        <v>31</v>
      </c>
      <c r="J16" s="46" t="s">
        <v>32</v>
      </c>
      <c r="K16" s="105" t="s">
        <v>33</v>
      </c>
      <c r="L16" s="105"/>
      <c r="M16" s="47" t="s">
        <v>34</v>
      </c>
      <c r="N16" s="48" t="s">
        <v>23</v>
      </c>
      <c r="O16" s="6"/>
      <c r="P16" s="5"/>
    </row>
    <row r="17" spans="1:16" ht="15" customHeight="1">
      <c r="A17" s="52"/>
      <c r="B17" s="53" t="s">
        <v>36</v>
      </c>
      <c r="C17" s="54" t="str">
        <f>IF(C6&gt;"",C6,"")</f>
        <v>Antti Jokinen</v>
      </c>
      <c r="D17" s="54" t="str">
        <f>IF(G6&gt;"",G6,"")</f>
        <v>Kim Myllymäki</v>
      </c>
      <c r="E17" s="54">
        <f>IF(E6&gt;"",E6&amp;" - "&amp;I6,"")</f>
      </c>
      <c r="F17" s="55">
        <v>3</v>
      </c>
      <c r="G17" s="56">
        <v>-10</v>
      </c>
      <c r="H17" s="56">
        <v>8</v>
      </c>
      <c r="I17" s="56">
        <v>4</v>
      </c>
      <c r="J17" s="57"/>
      <c r="K17" s="58">
        <f aca="true" t="shared" si="0" ref="K17:K23">IF(ISBLANK(F17),"",COUNTIF(F17:J17,"&gt;=0"))</f>
        <v>3</v>
      </c>
      <c r="L17" s="59">
        <f aca="true" t="shared" si="1" ref="L17:L23">IF(ISBLANK(F17),"",(IF(LEFT(F17,1)="-",1,0)+IF(LEFT(G17,1)="-",1,0)+IF(LEFT(H17,1)="-",1,0)+IF(LEFT(I17,1)="-",1,0)+IF(LEFT(J17,1)="-",1,0)))</f>
        <v>1</v>
      </c>
      <c r="M17" s="60">
        <f aca="true" t="shared" si="2" ref="M17:M23">IF(K17=3,1,"")</f>
        <v>1</v>
      </c>
      <c r="N17" s="61">
        <f aca="true" t="shared" si="3" ref="N17:N23">IF(L17=3,1,"")</f>
      </c>
      <c r="O17" s="6"/>
      <c r="P17" s="5"/>
    </row>
    <row r="18" spans="1:16" ht="15" customHeight="1">
      <c r="A18" s="52"/>
      <c r="B18" s="64" t="s">
        <v>37</v>
      </c>
      <c r="C18" s="7" t="str">
        <f>IF(C8&gt;"",C8,"")</f>
        <v>Jannika Oksanen</v>
      </c>
      <c r="D18" s="54" t="str">
        <f>IF(G8&gt;"",G8,"")</f>
        <v>Fredrik Forsbacka </v>
      </c>
      <c r="E18" s="65"/>
      <c r="F18" s="66">
        <v>-7</v>
      </c>
      <c r="G18" s="67">
        <v>-7</v>
      </c>
      <c r="H18" s="67">
        <v>9</v>
      </c>
      <c r="I18" s="67">
        <v>-10</v>
      </c>
      <c r="J18" s="68"/>
      <c r="K18" s="58">
        <f t="shared" si="0"/>
        <v>1</v>
      </c>
      <c r="L18" s="59">
        <f t="shared" si="1"/>
        <v>3</v>
      </c>
      <c r="M18" s="60">
        <f t="shared" si="2"/>
      </c>
      <c r="N18" s="61">
        <f t="shared" si="3"/>
        <v>1</v>
      </c>
      <c r="O18" s="6"/>
      <c r="P18" s="5"/>
    </row>
    <row r="19" spans="1:16" ht="15" customHeight="1">
      <c r="A19" s="52"/>
      <c r="B19" s="53" t="s">
        <v>38</v>
      </c>
      <c r="C19" s="54" t="str">
        <f>IF(C7&gt;"",C7,"")</f>
        <v>Tommi Sidoroff</v>
      </c>
      <c r="D19" s="54" t="str">
        <f>IF(G7&gt;"",G7,"")</f>
        <v>Mats Ingmann</v>
      </c>
      <c r="E19" s="69"/>
      <c r="F19" s="66">
        <v>7</v>
      </c>
      <c r="G19" s="67">
        <v>12</v>
      </c>
      <c r="H19" s="67">
        <v>3</v>
      </c>
      <c r="I19" s="67"/>
      <c r="J19" s="68"/>
      <c r="K19" s="58">
        <f t="shared" si="0"/>
        <v>3</v>
      </c>
      <c r="L19" s="59">
        <f t="shared" si="1"/>
        <v>0</v>
      </c>
      <c r="M19" s="60">
        <f t="shared" si="2"/>
        <v>1</v>
      </c>
      <c r="N19" s="61">
        <f t="shared" si="3"/>
      </c>
      <c r="O19" s="6"/>
      <c r="P19" s="5"/>
    </row>
    <row r="20" spans="1:16" ht="15" customHeight="1">
      <c r="A20" s="52"/>
      <c r="B20" s="64" t="s">
        <v>39</v>
      </c>
      <c r="C20" s="54" t="str">
        <f>IF(C6&gt;"",C6,"")</f>
        <v>Antti Jokinen</v>
      </c>
      <c r="D20" s="54" t="str">
        <f>IF(G8&gt;"",G8,"")</f>
        <v>Fredrik Forsbacka </v>
      </c>
      <c r="E20" s="65"/>
      <c r="F20" s="66">
        <v>-9</v>
      </c>
      <c r="G20" s="67">
        <v>-5</v>
      </c>
      <c r="H20" s="67">
        <v>6</v>
      </c>
      <c r="I20" s="67">
        <v>-7</v>
      </c>
      <c r="J20" s="68"/>
      <c r="K20" s="58">
        <f t="shared" si="0"/>
        <v>1</v>
      </c>
      <c r="L20" s="59">
        <f t="shared" si="1"/>
        <v>3</v>
      </c>
      <c r="M20" s="60">
        <f t="shared" si="2"/>
      </c>
      <c r="N20" s="61">
        <f t="shared" si="3"/>
        <v>1</v>
      </c>
      <c r="O20" s="6"/>
      <c r="P20" s="5"/>
    </row>
    <row r="21" spans="1:16" ht="15" customHeight="1">
      <c r="A21" s="52"/>
      <c r="B21" s="53" t="s">
        <v>40</v>
      </c>
      <c r="C21" s="54" t="str">
        <f>IF(C7&gt;"",C7,"")</f>
        <v>Tommi Sidoroff</v>
      </c>
      <c r="D21" s="54" t="str">
        <f>IF(G6&gt;"",G6,"")</f>
        <v>Kim Myllymäki</v>
      </c>
      <c r="E21" s="69"/>
      <c r="F21" s="66">
        <v>-12</v>
      </c>
      <c r="G21" s="67">
        <v>-7</v>
      </c>
      <c r="H21" s="67">
        <v>-6</v>
      </c>
      <c r="I21" s="67"/>
      <c r="J21" s="68"/>
      <c r="K21" s="58">
        <f t="shared" si="0"/>
        <v>0</v>
      </c>
      <c r="L21" s="59">
        <f t="shared" si="1"/>
        <v>3</v>
      </c>
      <c r="M21" s="60">
        <f t="shared" si="2"/>
      </c>
      <c r="N21" s="61">
        <f t="shared" si="3"/>
        <v>1</v>
      </c>
      <c r="O21" s="6"/>
      <c r="P21" s="5"/>
    </row>
    <row r="22" spans="1:16" ht="15" customHeight="1">
      <c r="A22" s="6"/>
      <c r="B22" s="53" t="s">
        <v>41</v>
      </c>
      <c r="C22" s="54" t="str">
        <f>IF(C10="",C8,C10)</f>
        <v>Jannika Oksanen</v>
      </c>
      <c r="D22" s="54" t="s">
        <v>54</v>
      </c>
      <c r="E22" s="69"/>
      <c r="F22" s="66">
        <v>-3</v>
      </c>
      <c r="G22" s="67">
        <v>5</v>
      </c>
      <c r="H22" s="67">
        <v>5</v>
      </c>
      <c r="I22" s="67">
        <v>3</v>
      </c>
      <c r="J22" s="68"/>
      <c r="K22" s="58">
        <f t="shared" si="0"/>
        <v>3</v>
      </c>
      <c r="L22" s="70">
        <f t="shared" si="1"/>
        <v>1</v>
      </c>
      <c r="M22" s="71">
        <f t="shared" si="2"/>
        <v>1</v>
      </c>
      <c r="N22" s="72">
        <f t="shared" si="3"/>
      </c>
      <c r="O22" s="6"/>
      <c r="P22" s="5"/>
    </row>
    <row r="23" spans="1:16" ht="15" customHeight="1">
      <c r="A23" s="52"/>
      <c r="B23" s="53" t="s">
        <v>42</v>
      </c>
      <c r="C23" s="73" t="s">
        <v>55</v>
      </c>
      <c r="D23" s="73" t="s">
        <v>56</v>
      </c>
      <c r="E23" s="74"/>
      <c r="F23" s="75">
        <v>8</v>
      </c>
      <c r="G23" s="76">
        <v>-10</v>
      </c>
      <c r="H23" s="76">
        <v>9</v>
      </c>
      <c r="I23" s="76">
        <v>7</v>
      </c>
      <c r="J23" s="77"/>
      <c r="K23" s="58">
        <f t="shared" si="0"/>
        <v>3</v>
      </c>
      <c r="L23" s="70">
        <f t="shared" si="1"/>
        <v>1</v>
      </c>
      <c r="M23" s="71">
        <f t="shared" si="2"/>
        <v>1</v>
      </c>
      <c r="N23" s="72">
        <f t="shared" si="3"/>
      </c>
      <c r="O23" s="6"/>
      <c r="P23" s="5"/>
    </row>
    <row r="24" spans="1:16" ht="15.75" customHeight="1">
      <c r="A24" s="6"/>
      <c r="B24" s="8"/>
      <c r="C24" s="8"/>
      <c r="D24" s="8"/>
      <c r="E24" s="8"/>
      <c r="F24" s="8"/>
      <c r="G24" s="8"/>
      <c r="H24" s="8"/>
      <c r="I24" s="78" t="s">
        <v>43</v>
      </c>
      <c r="J24" s="79"/>
      <c r="K24" s="80">
        <f>IF(ISBLANK(C6),"",SUM(K17:K22))</f>
        <v>11</v>
      </c>
      <c r="L24" s="81">
        <f>IF(ISBLANK(G6),"",SUM(L17:L22))</f>
        <v>11</v>
      </c>
      <c r="M24" s="82">
        <f>IF(ISBLANK(F17),"",SUM(M17:M23))</f>
        <v>4</v>
      </c>
      <c r="N24" s="83">
        <f>IF(ISBLANK(F17),"",SUM(N17:N23))</f>
        <v>3</v>
      </c>
      <c r="O24" s="6"/>
      <c r="P24" s="5"/>
    </row>
    <row r="25" spans="1:16" ht="12" customHeight="1">
      <c r="A25" s="6"/>
      <c r="B25" s="84" t="s">
        <v>44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/>
      <c r="P25" s="5"/>
    </row>
    <row r="26" spans="1:16" ht="12">
      <c r="A26" s="6"/>
      <c r="B26" s="85" t="s">
        <v>45</v>
      </c>
      <c r="C26" s="85"/>
      <c r="D26" s="85" t="s">
        <v>46</v>
      </c>
      <c r="E26" s="86"/>
      <c r="F26" s="85"/>
      <c r="G26" s="85" t="s">
        <v>47</v>
      </c>
      <c r="H26" s="86"/>
      <c r="I26" s="85"/>
      <c r="J26" s="87" t="s">
        <v>48</v>
      </c>
      <c r="K26" s="5"/>
      <c r="L26" s="8"/>
      <c r="M26" s="8"/>
      <c r="N26" s="8"/>
      <c r="O26" s="6"/>
      <c r="P26" s="5"/>
    </row>
    <row r="27" spans="1:16" ht="15">
      <c r="A27" s="88"/>
      <c r="B27" s="89"/>
      <c r="C27" s="89"/>
      <c r="D27" s="89"/>
      <c r="E27" s="89"/>
      <c r="F27" s="89"/>
      <c r="G27" s="89"/>
      <c r="H27" s="89"/>
      <c r="I27" s="89"/>
      <c r="J27" s="106" t="s">
        <v>57</v>
      </c>
      <c r="K27" s="106"/>
      <c r="L27" s="106"/>
      <c r="M27" s="106"/>
      <c r="N27" s="106"/>
      <c r="O27" s="6"/>
      <c r="P27" s="5"/>
    </row>
    <row r="28" spans="1:16" ht="9.75" customHeight="1">
      <c r="A28" s="90"/>
      <c r="B28" s="91"/>
      <c r="C28" s="91"/>
      <c r="D28" s="91"/>
      <c r="E28" s="91"/>
      <c r="F28" s="91"/>
      <c r="G28" s="91"/>
      <c r="H28" s="91"/>
      <c r="I28" s="91"/>
      <c r="J28" s="92"/>
      <c r="K28" s="92"/>
      <c r="L28" s="92"/>
      <c r="M28" s="92"/>
      <c r="N28" s="92"/>
      <c r="O28" s="6"/>
      <c r="P28" s="5"/>
    </row>
    <row r="29" ht="12">
      <c r="B29" s="12"/>
    </row>
    <row r="31" ht="12.75" customHeight="1"/>
  </sheetData>
  <sheetProtection selectLockedCells="1" selectUnlockedCells="1"/>
  <mergeCells count="18">
    <mergeCell ref="C13:E13"/>
    <mergeCell ref="G13:N13"/>
    <mergeCell ref="C14:E14"/>
    <mergeCell ref="G14:N14"/>
    <mergeCell ref="K16:L16"/>
    <mergeCell ref="J27:N27"/>
    <mergeCell ref="C7:E7"/>
    <mergeCell ref="G7:I7"/>
    <mergeCell ref="C8:E8"/>
    <mergeCell ref="G8:I8"/>
    <mergeCell ref="C10:E10"/>
    <mergeCell ref="G10:N10"/>
    <mergeCell ref="J2:N2"/>
    <mergeCell ref="J3:N3"/>
    <mergeCell ref="C5:E5"/>
    <mergeCell ref="G5:N5"/>
    <mergeCell ref="C6:E6"/>
    <mergeCell ref="G6:I6"/>
  </mergeCells>
  <hyperlinks>
    <hyperlink ref="G8" r:id="rId1" display="Fredrik Forsbacka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Roman,Tavallinen"&amp;12&amp;A</oddHeader>
    <oddFooter>&amp;C&amp;"Times New Roman,Tavallinen"&amp;12Sivu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P107"/>
  <sheetViews>
    <sheetView zoomScalePageLayoutView="0" workbookViewId="0" topLeftCell="A1">
      <selection activeCell="X1" sqref="X1:AG16384"/>
    </sheetView>
  </sheetViews>
  <sheetFormatPr defaultColWidth="11.57421875" defaultRowHeight="12.75"/>
  <cols>
    <col min="1" max="1" width="1.1484375" style="0" customWidth="1"/>
    <col min="2" max="2" width="5.8515625" style="0" customWidth="1"/>
    <col min="3" max="3" width="20.00390625" style="0" customWidth="1"/>
    <col min="4" max="4" width="19.8515625" style="0" customWidth="1"/>
    <col min="5" max="5" width="1.1484375" style="0" customWidth="1"/>
    <col min="6" max="6" width="5.7109375" style="0" customWidth="1"/>
    <col min="7" max="7" width="5.00390625" style="0" customWidth="1"/>
    <col min="8" max="10" width="5.8515625" style="0" customWidth="1"/>
    <col min="11" max="11" width="3.7109375" style="0" customWidth="1"/>
    <col min="12" max="14" width="3.8515625" style="0" customWidth="1"/>
    <col min="15" max="15" width="1.1484375" style="0" customWidth="1"/>
    <col min="16" max="18" width="3.28125" style="0" customWidth="1"/>
    <col min="19" max="21" width="3.8515625" style="0" customWidth="1"/>
    <col min="22" max="22" width="2.8515625" style="0" customWidth="1"/>
    <col min="23" max="23" width="29.28125" style="0" customWidth="1"/>
    <col min="24" max="94" width="8.7109375" style="0" customWidth="1"/>
  </cols>
  <sheetData>
    <row r="1" spans="1:16" ht="7.5" customHeight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</row>
    <row r="2" spans="1:16" ht="15">
      <c r="A2" s="6"/>
      <c r="B2" s="5"/>
      <c r="C2" s="7" t="s">
        <v>0</v>
      </c>
      <c r="D2" s="8"/>
      <c r="E2" s="8"/>
      <c r="F2" s="5"/>
      <c r="G2" s="9" t="s">
        <v>1</v>
      </c>
      <c r="H2" s="10"/>
      <c r="I2" s="11"/>
      <c r="J2" s="93">
        <v>45038</v>
      </c>
      <c r="K2" s="93"/>
      <c r="L2" s="93"/>
      <c r="M2" s="93"/>
      <c r="N2" s="93"/>
      <c r="O2" s="6"/>
      <c r="P2" s="5"/>
    </row>
    <row r="3" spans="1:16" ht="17.25" customHeight="1">
      <c r="A3" s="6"/>
      <c r="B3" s="13"/>
      <c r="C3" s="14" t="s">
        <v>2</v>
      </c>
      <c r="D3" s="8"/>
      <c r="E3" s="8"/>
      <c r="F3" s="5"/>
      <c r="G3" s="15" t="s">
        <v>3</v>
      </c>
      <c r="H3" s="16"/>
      <c r="I3" s="17"/>
      <c r="J3" s="94"/>
      <c r="K3" s="94"/>
      <c r="L3" s="94"/>
      <c r="M3" s="94"/>
      <c r="N3" s="94"/>
      <c r="O3" s="6"/>
      <c r="P3" s="5"/>
    </row>
    <row r="4" spans="1:27" ht="12" customHeight="1">
      <c r="A4" s="6"/>
      <c r="B4" s="5"/>
      <c r="C4" s="19" t="s">
        <v>4</v>
      </c>
      <c r="D4" s="8"/>
      <c r="E4" s="20" t="s">
        <v>5</v>
      </c>
      <c r="F4" s="20"/>
      <c r="G4" s="5"/>
      <c r="H4" s="8"/>
      <c r="I4" s="8"/>
      <c r="J4" s="8"/>
      <c r="K4" s="8"/>
      <c r="L4" s="8"/>
      <c r="M4" s="8"/>
      <c r="N4" s="8"/>
      <c r="O4" s="6"/>
      <c r="P4" s="5"/>
      <c r="Q4" s="21"/>
      <c r="R4" s="21"/>
      <c r="U4" s="18"/>
      <c r="V4" s="18"/>
      <c r="W4" s="18"/>
      <c r="X4" s="18"/>
      <c r="Y4" s="18"/>
      <c r="Z4" s="18"/>
      <c r="AA4" s="18"/>
    </row>
    <row r="5" spans="1:18" ht="12.75">
      <c r="A5" s="6"/>
      <c r="B5" s="22" t="s">
        <v>6</v>
      </c>
      <c r="C5" s="95" t="s">
        <v>58</v>
      </c>
      <c r="D5" s="95"/>
      <c r="E5" s="95"/>
      <c r="F5" s="22" t="s">
        <v>6</v>
      </c>
      <c r="G5" s="96" t="s">
        <v>59</v>
      </c>
      <c r="H5" s="96"/>
      <c r="I5" s="96"/>
      <c r="J5" s="96"/>
      <c r="K5" s="96"/>
      <c r="L5" s="96"/>
      <c r="M5" s="96"/>
      <c r="N5" s="96"/>
      <c r="O5" s="6"/>
      <c r="P5" s="5"/>
      <c r="Q5" s="21"/>
      <c r="R5" s="21"/>
    </row>
    <row r="6" spans="1:18" ht="14.25">
      <c r="A6" s="6"/>
      <c r="B6" s="23" t="s">
        <v>9</v>
      </c>
      <c r="C6" s="97" t="s">
        <v>60</v>
      </c>
      <c r="D6" s="97"/>
      <c r="E6" s="97"/>
      <c r="F6" s="23" t="s">
        <v>61</v>
      </c>
      <c r="G6" s="97" t="s">
        <v>62</v>
      </c>
      <c r="H6" s="97"/>
      <c r="I6" s="97"/>
      <c r="J6" s="24"/>
      <c r="K6" s="24"/>
      <c r="L6" s="24"/>
      <c r="M6" s="24"/>
      <c r="N6" s="24"/>
      <c r="O6" s="6"/>
      <c r="P6" s="5"/>
      <c r="Q6" s="21"/>
      <c r="R6" s="21"/>
    </row>
    <row r="7" spans="1:18" ht="14.25">
      <c r="A7" s="6"/>
      <c r="B7" s="23" t="s">
        <v>13</v>
      </c>
      <c r="C7" s="97" t="s">
        <v>63</v>
      </c>
      <c r="D7" s="97"/>
      <c r="E7" s="97"/>
      <c r="F7" s="23" t="s">
        <v>15</v>
      </c>
      <c r="G7" s="97" t="s">
        <v>64</v>
      </c>
      <c r="H7" s="97"/>
      <c r="I7" s="97"/>
      <c r="J7" s="24"/>
      <c r="K7" s="24"/>
      <c r="L7" s="24"/>
      <c r="M7" s="24"/>
      <c r="N7" s="24"/>
      <c r="O7" s="6"/>
      <c r="P7" s="5"/>
      <c r="Q7" s="21"/>
      <c r="R7" s="21"/>
    </row>
    <row r="8" spans="1:21" ht="14.25">
      <c r="A8" s="6"/>
      <c r="B8" s="25" t="s">
        <v>17</v>
      </c>
      <c r="C8" s="99"/>
      <c r="D8" s="99"/>
      <c r="E8" s="99"/>
      <c r="F8" s="25" t="s">
        <v>19</v>
      </c>
      <c r="G8" s="97" t="s">
        <v>65</v>
      </c>
      <c r="H8" s="97"/>
      <c r="I8" s="97"/>
      <c r="J8" s="26"/>
      <c r="K8" s="26"/>
      <c r="L8" s="26"/>
      <c r="M8" s="26"/>
      <c r="N8" s="26"/>
      <c r="O8" s="6"/>
      <c r="P8" s="5"/>
      <c r="Q8" s="21"/>
      <c r="R8" s="21"/>
      <c r="U8" s="27"/>
    </row>
    <row r="9" spans="1:18" ht="11.25" customHeight="1">
      <c r="A9" s="5"/>
      <c r="B9" s="28"/>
      <c r="C9" s="29"/>
      <c r="D9" s="29"/>
      <c r="E9" s="29"/>
      <c r="F9" s="28"/>
      <c r="G9" s="29"/>
      <c r="H9" s="29"/>
      <c r="I9" s="29"/>
      <c r="J9" s="29"/>
      <c r="K9" s="29"/>
      <c r="L9" s="29"/>
      <c r="M9" s="29"/>
      <c r="N9" s="29"/>
      <c r="O9" s="6"/>
      <c r="P9" s="5"/>
      <c r="Q9" s="21"/>
      <c r="R9" s="21"/>
    </row>
    <row r="10" spans="1:18" ht="14.25">
      <c r="A10" s="6"/>
      <c r="B10" s="30" t="s">
        <v>22</v>
      </c>
      <c r="C10" s="101"/>
      <c r="D10" s="101"/>
      <c r="E10" s="101"/>
      <c r="F10" s="30" t="s">
        <v>23</v>
      </c>
      <c r="G10" s="102"/>
      <c r="H10" s="102"/>
      <c r="I10" s="102"/>
      <c r="J10" s="102"/>
      <c r="K10" s="102"/>
      <c r="L10" s="102"/>
      <c r="M10" s="102"/>
      <c r="N10" s="102"/>
      <c r="O10" s="6"/>
      <c r="P10" s="5"/>
      <c r="Q10" s="21"/>
      <c r="R10" s="21"/>
    </row>
    <row r="11" spans="1:94" ht="12.75" customHeight="1">
      <c r="A11" s="31"/>
      <c r="B11" s="28"/>
      <c r="C11" s="29"/>
      <c r="D11" s="29"/>
      <c r="E11" s="29"/>
      <c r="F11" s="28"/>
      <c r="G11" s="29"/>
      <c r="H11" s="29"/>
      <c r="I11" s="29"/>
      <c r="J11" s="29"/>
      <c r="K11" s="29"/>
      <c r="L11" s="29"/>
      <c r="M11" s="29"/>
      <c r="N11" s="29"/>
      <c r="O11" s="32"/>
      <c r="P11" s="31"/>
      <c r="Q11" s="33"/>
      <c r="R11" s="33"/>
      <c r="S11" s="34"/>
      <c r="T11" s="34"/>
      <c r="U11" s="35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</row>
    <row r="12" spans="2:16" ht="12">
      <c r="B12" s="37" t="s">
        <v>24</v>
      </c>
      <c r="C12" s="38"/>
      <c r="D12" s="38"/>
      <c r="E12" s="39"/>
      <c r="F12" s="40" t="s">
        <v>24</v>
      </c>
      <c r="G12" s="38"/>
      <c r="H12" s="38"/>
      <c r="I12" s="38"/>
      <c r="J12" s="38"/>
      <c r="K12" s="38"/>
      <c r="L12" s="38"/>
      <c r="M12" s="38"/>
      <c r="N12" s="38"/>
      <c r="O12" s="6"/>
      <c r="P12" s="5"/>
    </row>
    <row r="13" spans="1:18" ht="12" customHeight="1">
      <c r="A13" s="6"/>
      <c r="B13" s="41"/>
      <c r="C13" s="103"/>
      <c r="D13" s="103"/>
      <c r="E13" s="103"/>
      <c r="F13" s="41"/>
      <c r="G13" s="104"/>
      <c r="H13" s="104"/>
      <c r="I13" s="104"/>
      <c r="J13" s="104"/>
      <c r="K13" s="104"/>
      <c r="L13" s="104"/>
      <c r="M13" s="104"/>
      <c r="N13" s="104"/>
      <c r="O13" s="6"/>
      <c r="P13" s="5"/>
      <c r="Q13" s="21"/>
      <c r="R13" s="21"/>
    </row>
    <row r="14" spans="1:18" ht="14.25">
      <c r="A14" s="6"/>
      <c r="B14" s="42"/>
      <c r="C14" s="99"/>
      <c r="D14" s="99"/>
      <c r="E14" s="99"/>
      <c r="F14" s="42"/>
      <c r="G14" s="100"/>
      <c r="H14" s="100"/>
      <c r="I14" s="100"/>
      <c r="J14" s="100"/>
      <c r="K14" s="100"/>
      <c r="L14" s="100"/>
      <c r="M14" s="100"/>
      <c r="N14" s="100"/>
      <c r="O14" s="6"/>
      <c r="P14" s="5"/>
      <c r="Q14" s="21"/>
      <c r="R14" s="21"/>
    </row>
    <row r="15" spans="1:16" ht="14.25" customHeight="1">
      <c r="A15" s="6"/>
      <c r="B15" s="19" t="s">
        <v>25</v>
      </c>
      <c r="C15" s="8"/>
      <c r="D15" s="8"/>
      <c r="E15" s="8"/>
      <c r="F15" s="19" t="s">
        <v>26</v>
      </c>
      <c r="G15" s="43"/>
      <c r="H15" s="43"/>
      <c r="I15" s="43"/>
      <c r="J15" s="8"/>
      <c r="K15" s="8"/>
      <c r="L15" s="8"/>
      <c r="M15" s="44"/>
      <c r="N15" s="5"/>
      <c r="O15" s="6"/>
      <c r="P15" s="5"/>
    </row>
    <row r="16" spans="1:24" ht="15.75" customHeight="1">
      <c r="A16" s="6"/>
      <c r="B16" s="45" t="s">
        <v>27</v>
      </c>
      <c r="C16" s="8"/>
      <c r="D16" s="8"/>
      <c r="E16" s="8"/>
      <c r="F16" s="46" t="s">
        <v>28</v>
      </c>
      <c r="G16" s="46" t="s">
        <v>29</v>
      </c>
      <c r="H16" s="46" t="s">
        <v>30</v>
      </c>
      <c r="I16" s="46" t="s">
        <v>31</v>
      </c>
      <c r="J16" s="46" t="s">
        <v>32</v>
      </c>
      <c r="K16" s="105" t="s">
        <v>33</v>
      </c>
      <c r="L16" s="105"/>
      <c r="M16" s="47" t="s">
        <v>34</v>
      </c>
      <c r="N16" s="48" t="s">
        <v>23</v>
      </c>
      <c r="O16" s="6"/>
      <c r="P16" s="5"/>
      <c r="X16" s="51"/>
    </row>
    <row r="17" spans="1:24" ht="15" customHeight="1">
      <c r="A17" s="52"/>
      <c r="B17" s="53" t="s">
        <v>36</v>
      </c>
      <c r="C17" s="54" t="str">
        <f>IF(C6&gt;"",C6,"")</f>
        <v>Pär Grefberg</v>
      </c>
      <c r="D17" s="54" t="str">
        <f>IF(G6&gt;"",G6,"")</f>
        <v>Luka Oinas</v>
      </c>
      <c r="E17" s="54">
        <f>IF(E6&gt;"",E6&amp;" - "&amp;I6,"")</f>
      </c>
      <c r="F17" s="55">
        <v>7</v>
      </c>
      <c r="G17" s="56">
        <v>-9</v>
      </c>
      <c r="H17" s="56">
        <v>-13</v>
      </c>
      <c r="I17" s="56">
        <v>-8</v>
      </c>
      <c r="J17" s="57"/>
      <c r="K17" s="58">
        <f aca="true" t="shared" si="0" ref="K17:K23">IF(ISBLANK(F17),"",COUNTIF(F17:J17,"&gt;=0"))</f>
        <v>1</v>
      </c>
      <c r="L17" s="59">
        <f aca="true" t="shared" si="1" ref="L17:L23">IF(ISBLANK(F17),"",(IF(LEFT(F17,1)="-",1,0)+IF(LEFT(G17,1)="-",1,0)+IF(LEFT(H17,1)="-",1,0)+IF(LEFT(I17,1)="-",1,0)+IF(LEFT(J17,1)="-",1,0)))</f>
        <v>3</v>
      </c>
      <c r="M17" s="60">
        <f aca="true" t="shared" si="2" ref="M17:M23">IF(K17=3,1,"")</f>
      </c>
      <c r="N17" s="61">
        <f aca="true" t="shared" si="3" ref="N17:N23">IF(L17=3,1,"")</f>
        <v>1</v>
      </c>
      <c r="O17" s="6"/>
      <c r="P17" s="5"/>
      <c r="X17" s="51"/>
    </row>
    <row r="18" spans="1:24" ht="15" customHeight="1">
      <c r="A18" s="52"/>
      <c r="B18" s="64" t="s">
        <v>37</v>
      </c>
      <c r="C18" s="7">
        <f>IF(C8&gt;"",C8,"")</f>
      </c>
      <c r="D18" s="54" t="str">
        <f>IF(G8&gt;"",G8,"")</f>
        <v>Teemu Oinas</v>
      </c>
      <c r="E18" s="65"/>
      <c r="F18" s="66">
        <v>-1</v>
      </c>
      <c r="G18" s="67">
        <v>-1</v>
      </c>
      <c r="H18" s="67">
        <v>-1</v>
      </c>
      <c r="I18" s="67"/>
      <c r="J18" s="68"/>
      <c r="K18" s="58">
        <f t="shared" si="0"/>
        <v>0</v>
      </c>
      <c r="L18" s="59">
        <f t="shared" si="1"/>
        <v>3</v>
      </c>
      <c r="M18" s="60">
        <f t="shared" si="2"/>
      </c>
      <c r="N18" s="61">
        <f t="shared" si="3"/>
        <v>1</v>
      </c>
      <c r="O18" s="6"/>
      <c r="P18" s="5"/>
      <c r="X18" s="51"/>
    </row>
    <row r="19" spans="1:24" ht="15" customHeight="1">
      <c r="A19" s="52"/>
      <c r="B19" s="53" t="s">
        <v>38</v>
      </c>
      <c r="C19" s="54" t="str">
        <f>IF(C7&gt;"",C7,"")</f>
        <v>Jens Weckström </v>
      </c>
      <c r="D19" s="54" t="str">
        <f>IF(G7&gt;"",G7,"")</f>
        <v>Lasse Vimpari</v>
      </c>
      <c r="E19" s="69"/>
      <c r="F19" s="66">
        <v>9</v>
      </c>
      <c r="G19" s="67">
        <v>5</v>
      </c>
      <c r="H19" s="67">
        <v>7</v>
      </c>
      <c r="I19" s="67"/>
      <c r="J19" s="68"/>
      <c r="K19" s="58">
        <f t="shared" si="0"/>
        <v>3</v>
      </c>
      <c r="L19" s="59">
        <f t="shared" si="1"/>
        <v>0</v>
      </c>
      <c r="M19" s="60">
        <f t="shared" si="2"/>
        <v>1</v>
      </c>
      <c r="N19" s="61">
        <f t="shared" si="3"/>
      </c>
      <c r="O19" s="6"/>
      <c r="P19" s="5"/>
      <c r="X19" s="51"/>
    </row>
    <row r="20" spans="1:24" ht="15" customHeight="1">
      <c r="A20" s="52"/>
      <c r="B20" s="64" t="s">
        <v>39</v>
      </c>
      <c r="C20" s="54" t="str">
        <f>IF(C6&gt;"",C6,"")</f>
        <v>Pär Grefberg</v>
      </c>
      <c r="D20" s="54" t="str">
        <f>IF(G8&gt;"",G8,"")</f>
        <v>Teemu Oinas</v>
      </c>
      <c r="E20" s="65"/>
      <c r="F20" s="66">
        <v>-3</v>
      </c>
      <c r="G20" s="67">
        <v>-5</v>
      </c>
      <c r="H20" s="67">
        <v>-9</v>
      </c>
      <c r="I20" s="67"/>
      <c r="J20" s="68"/>
      <c r="K20" s="58">
        <f t="shared" si="0"/>
        <v>0</v>
      </c>
      <c r="L20" s="59">
        <f t="shared" si="1"/>
        <v>3</v>
      </c>
      <c r="M20" s="60">
        <f t="shared" si="2"/>
      </c>
      <c r="N20" s="61">
        <f t="shared" si="3"/>
        <v>1</v>
      </c>
      <c r="O20" s="6"/>
      <c r="P20" s="5"/>
      <c r="X20" s="51"/>
    </row>
    <row r="21" spans="1:24" ht="15" customHeight="1">
      <c r="A21" s="52"/>
      <c r="B21" s="53" t="s">
        <v>40</v>
      </c>
      <c r="C21" s="54" t="str">
        <f>IF(C7&gt;"",C7,"")</f>
        <v>Jens Weckström </v>
      </c>
      <c r="D21" s="54" t="str">
        <f>IF(G6&gt;"",G6,"")</f>
        <v>Luka Oinas</v>
      </c>
      <c r="E21" s="69"/>
      <c r="F21" s="66">
        <v>9</v>
      </c>
      <c r="G21" s="67">
        <v>5</v>
      </c>
      <c r="H21" s="67">
        <v>-5</v>
      </c>
      <c r="I21" s="67">
        <v>3</v>
      </c>
      <c r="J21" s="68"/>
      <c r="K21" s="58">
        <f t="shared" si="0"/>
        <v>3</v>
      </c>
      <c r="L21" s="59">
        <f t="shared" si="1"/>
        <v>1</v>
      </c>
      <c r="M21" s="60">
        <f t="shared" si="2"/>
        <v>1</v>
      </c>
      <c r="N21" s="61">
        <f t="shared" si="3"/>
      </c>
      <c r="O21" s="6"/>
      <c r="P21" s="5"/>
      <c r="X21" s="51"/>
    </row>
    <row r="22" spans="1:24" ht="15" customHeight="1">
      <c r="A22" s="6"/>
      <c r="B22" s="53" t="s">
        <v>41</v>
      </c>
      <c r="C22" s="54"/>
      <c r="D22" s="54"/>
      <c r="E22" s="69"/>
      <c r="F22" s="66">
        <v>-1</v>
      </c>
      <c r="G22" s="67">
        <v>-1</v>
      </c>
      <c r="H22" s="67">
        <v>-1</v>
      </c>
      <c r="I22" s="67"/>
      <c r="J22" s="68"/>
      <c r="K22" s="58">
        <f t="shared" si="0"/>
        <v>0</v>
      </c>
      <c r="L22" s="70">
        <f t="shared" si="1"/>
        <v>3</v>
      </c>
      <c r="M22" s="71">
        <f t="shared" si="2"/>
      </c>
      <c r="N22" s="72">
        <f t="shared" si="3"/>
        <v>1</v>
      </c>
      <c r="O22" s="6"/>
      <c r="P22" s="5"/>
      <c r="X22" s="51"/>
    </row>
    <row r="23" spans="1:24" ht="15" customHeight="1">
      <c r="A23" s="52"/>
      <c r="B23" s="53" t="s">
        <v>42</v>
      </c>
      <c r="C23" s="73"/>
      <c r="D23" s="73"/>
      <c r="E23" s="74"/>
      <c r="F23" s="75"/>
      <c r="G23" s="76"/>
      <c r="H23" s="76"/>
      <c r="I23" s="76"/>
      <c r="J23" s="77"/>
      <c r="K23" s="58">
        <f t="shared" si="0"/>
      </c>
      <c r="L23" s="70">
        <f t="shared" si="1"/>
      </c>
      <c r="M23" s="71">
        <f t="shared" si="2"/>
      </c>
      <c r="N23" s="72">
        <f t="shared" si="3"/>
      </c>
      <c r="O23" s="6"/>
      <c r="P23" s="5"/>
      <c r="X23" s="51"/>
    </row>
    <row r="24" spans="1:16" ht="15.75" customHeight="1">
      <c r="A24" s="6"/>
      <c r="B24" s="8"/>
      <c r="C24" s="8"/>
      <c r="D24" s="8"/>
      <c r="E24" s="8"/>
      <c r="F24" s="8"/>
      <c r="G24" s="8"/>
      <c r="H24" s="8"/>
      <c r="I24" s="78" t="s">
        <v>43</v>
      </c>
      <c r="J24" s="79"/>
      <c r="K24" s="80">
        <f>IF(ISBLANK(C6),"",SUM(K17:K22))</f>
        <v>7</v>
      </c>
      <c r="L24" s="81">
        <f>IF(ISBLANK(G6),"",SUM(L17:L22))</f>
        <v>13</v>
      </c>
      <c r="M24" s="82">
        <f>IF(ISBLANK(F17),"",SUM(M17:M23))</f>
        <v>2</v>
      </c>
      <c r="N24" s="83">
        <f>IF(ISBLANK(F17),"",SUM(N17:N23))</f>
        <v>4</v>
      </c>
      <c r="O24" s="6"/>
      <c r="P24" s="5"/>
    </row>
    <row r="25" spans="1:16" ht="12" customHeight="1">
      <c r="A25" s="6"/>
      <c r="B25" s="84" t="s">
        <v>44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/>
      <c r="P25" s="5"/>
    </row>
    <row r="26" spans="1:16" ht="12">
      <c r="A26" s="6"/>
      <c r="B26" s="85" t="s">
        <v>45</v>
      </c>
      <c r="C26" s="85"/>
      <c r="D26" s="85" t="s">
        <v>46</v>
      </c>
      <c r="E26" s="86"/>
      <c r="F26" s="85"/>
      <c r="G26" s="85" t="s">
        <v>47</v>
      </c>
      <c r="H26" s="86"/>
      <c r="I26" s="85"/>
      <c r="J26" s="87" t="s">
        <v>48</v>
      </c>
      <c r="K26" s="5"/>
      <c r="L26" s="8"/>
      <c r="M26" s="8"/>
      <c r="N26" s="8"/>
      <c r="O26" s="6"/>
      <c r="P26" s="5"/>
    </row>
    <row r="27" spans="1:16" ht="15">
      <c r="A27" s="88"/>
      <c r="B27" s="89"/>
      <c r="C27" s="89"/>
      <c r="D27" s="89"/>
      <c r="E27" s="89"/>
      <c r="F27" s="89"/>
      <c r="G27" s="89"/>
      <c r="H27" s="89"/>
      <c r="I27" s="89"/>
      <c r="J27" s="106" t="s">
        <v>66</v>
      </c>
      <c r="K27" s="106"/>
      <c r="L27" s="106"/>
      <c r="M27" s="106"/>
      <c r="N27" s="106"/>
      <c r="O27" s="6"/>
      <c r="P27" s="5"/>
    </row>
    <row r="28" spans="1:16" ht="9.75" customHeight="1">
      <c r="A28" s="90"/>
      <c r="B28" s="91"/>
      <c r="C28" s="91"/>
      <c r="D28" s="91"/>
      <c r="E28" s="91"/>
      <c r="F28" s="91"/>
      <c r="G28" s="91"/>
      <c r="H28" s="91"/>
      <c r="I28" s="91"/>
      <c r="J28" s="92"/>
      <c r="K28" s="92"/>
      <c r="L28" s="92"/>
      <c r="M28" s="92"/>
      <c r="N28" s="92"/>
      <c r="O28" s="6"/>
      <c r="P28" s="5"/>
    </row>
    <row r="29" ht="12">
      <c r="B29" s="12"/>
    </row>
    <row r="31" ht="12.75" customHeight="1"/>
    <row r="46" ht="12">
      <c r="X46" s="51"/>
    </row>
    <row r="47" ht="12">
      <c r="X47" s="51"/>
    </row>
    <row r="48" ht="12">
      <c r="X48" s="51"/>
    </row>
    <row r="49" ht="12">
      <c r="X49" s="51"/>
    </row>
    <row r="50" ht="12">
      <c r="X50" s="51"/>
    </row>
    <row r="51" ht="12">
      <c r="X51" s="51"/>
    </row>
    <row r="52" ht="12">
      <c r="X52" s="51"/>
    </row>
    <row r="53" ht="12">
      <c r="X53" s="51"/>
    </row>
    <row r="73" ht="12">
      <c r="X73" s="51"/>
    </row>
    <row r="74" ht="12">
      <c r="X74" s="51"/>
    </row>
    <row r="75" ht="12">
      <c r="X75" s="51"/>
    </row>
    <row r="76" ht="12">
      <c r="X76" s="51"/>
    </row>
    <row r="77" ht="12">
      <c r="X77" s="51"/>
    </row>
    <row r="78" ht="12">
      <c r="X78" s="51"/>
    </row>
    <row r="79" ht="12">
      <c r="X79" s="51"/>
    </row>
    <row r="80" ht="12">
      <c r="X80" s="51"/>
    </row>
    <row r="100" ht="12">
      <c r="X100" s="51"/>
    </row>
    <row r="101" ht="12">
      <c r="X101" s="51"/>
    </row>
    <row r="102" ht="12">
      <c r="X102" s="51"/>
    </row>
    <row r="103" ht="12">
      <c r="X103" s="51"/>
    </row>
    <row r="104" ht="12">
      <c r="X104" s="51"/>
    </row>
    <row r="105" ht="12">
      <c r="X105" s="51"/>
    </row>
    <row r="106" ht="12">
      <c r="X106" s="51"/>
    </row>
    <row r="107" ht="12">
      <c r="X107" s="51"/>
    </row>
  </sheetData>
  <sheetProtection selectLockedCells="1" selectUnlockedCells="1"/>
  <mergeCells count="18">
    <mergeCell ref="C13:E13"/>
    <mergeCell ref="G13:N13"/>
    <mergeCell ref="C14:E14"/>
    <mergeCell ref="G14:N14"/>
    <mergeCell ref="K16:L16"/>
    <mergeCell ref="J27:N27"/>
    <mergeCell ref="C7:E7"/>
    <mergeCell ref="G7:I7"/>
    <mergeCell ref="C8:E8"/>
    <mergeCell ref="G8:I8"/>
    <mergeCell ref="C10:E10"/>
    <mergeCell ref="G10:N10"/>
    <mergeCell ref="J2:N2"/>
    <mergeCell ref="J3:N3"/>
    <mergeCell ref="C5:E5"/>
    <mergeCell ref="G5:N5"/>
    <mergeCell ref="C6:E6"/>
    <mergeCell ref="G6:I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Roman,Tavallinen"&amp;12&amp;A</oddHeader>
    <oddFooter>&amp;C&amp;"Times New Roman,Tavallinen"&amp;12Sivu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P107"/>
  <sheetViews>
    <sheetView zoomScalePageLayoutView="0" workbookViewId="0" topLeftCell="A1">
      <selection activeCell="B2" sqref="B2"/>
    </sheetView>
  </sheetViews>
  <sheetFormatPr defaultColWidth="11.57421875" defaultRowHeight="12.75"/>
  <cols>
    <col min="1" max="1" width="1.1484375" style="0" customWidth="1"/>
    <col min="2" max="2" width="5.8515625" style="0" customWidth="1"/>
    <col min="3" max="3" width="20.00390625" style="0" customWidth="1"/>
    <col min="4" max="4" width="19.8515625" style="0" customWidth="1"/>
    <col min="5" max="5" width="1.1484375" style="0" customWidth="1"/>
    <col min="6" max="6" width="5.7109375" style="0" customWidth="1"/>
    <col min="7" max="7" width="5.00390625" style="0" customWidth="1"/>
    <col min="8" max="10" width="5.8515625" style="0" customWidth="1"/>
    <col min="11" max="11" width="3.7109375" style="0" customWidth="1"/>
    <col min="12" max="14" width="3.8515625" style="0" customWidth="1"/>
    <col min="15" max="15" width="1.1484375" style="0" customWidth="1"/>
    <col min="16" max="18" width="3.28125" style="0" customWidth="1"/>
    <col min="19" max="21" width="3.8515625" style="0" customWidth="1"/>
    <col min="22" max="22" width="2.8515625" style="0" customWidth="1"/>
    <col min="23" max="23" width="29.28125" style="0" customWidth="1"/>
    <col min="24" max="94" width="8.7109375" style="0" customWidth="1"/>
  </cols>
  <sheetData>
    <row r="1" spans="1:16" ht="7.5" customHeight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</row>
    <row r="2" spans="1:16" ht="15">
      <c r="A2" s="6"/>
      <c r="B2" s="5"/>
      <c r="C2" s="7" t="s">
        <v>0</v>
      </c>
      <c r="D2" s="8"/>
      <c r="E2" s="8"/>
      <c r="F2" s="5"/>
      <c r="G2" s="9" t="s">
        <v>1</v>
      </c>
      <c r="H2" s="10"/>
      <c r="I2" s="11"/>
      <c r="J2" s="93">
        <v>45038</v>
      </c>
      <c r="K2" s="93"/>
      <c r="L2" s="93"/>
      <c r="M2" s="93"/>
      <c r="N2" s="93"/>
      <c r="O2" s="6"/>
      <c r="P2" s="5"/>
    </row>
    <row r="3" spans="1:16" ht="17.25" customHeight="1">
      <c r="A3" s="6"/>
      <c r="B3" s="13"/>
      <c r="C3" s="14" t="s">
        <v>2</v>
      </c>
      <c r="D3" s="8"/>
      <c r="E3" s="8"/>
      <c r="F3" s="5"/>
      <c r="G3" s="15" t="s">
        <v>3</v>
      </c>
      <c r="H3" s="16"/>
      <c r="I3" s="17"/>
      <c r="J3" s="94"/>
      <c r="K3" s="94"/>
      <c r="L3" s="94"/>
      <c r="M3" s="94"/>
      <c r="N3" s="94"/>
      <c r="O3" s="6"/>
      <c r="P3" s="5"/>
    </row>
    <row r="4" spans="1:27" ht="12" customHeight="1">
      <c r="A4" s="6"/>
      <c r="B4" s="5"/>
      <c r="C4" s="19" t="s">
        <v>4</v>
      </c>
      <c r="D4" s="8"/>
      <c r="E4" s="20" t="s">
        <v>5</v>
      </c>
      <c r="F4" s="20"/>
      <c r="G4" s="5"/>
      <c r="H4" s="8"/>
      <c r="I4" s="8"/>
      <c r="J4" s="8"/>
      <c r="K4" s="8"/>
      <c r="L4" s="8"/>
      <c r="M4" s="8"/>
      <c r="N4" s="8"/>
      <c r="O4" s="6"/>
      <c r="P4" s="5"/>
      <c r="Q4" s="21"/>
      <c r="R4" s="21"/>
      <c r="U4" s="18"/>
      <c r="V4" s="18"/>
      <c r="W4" s="18"/>
      <c r="X4" s="18"/>
      <c r="Y4" s="18"/>
      <c r="Z4" s="18"/>
      <c r="AA4" s="18"/>
    </row>
    <row r="5" spans="1:18" ht="12.75">
      <c r="A5" s="6"/>
      <c r="B5" s="22" t="s">
        <v>6</v>
      </c>
      <c r="C5" s="95" t="s">
        <v>67</v>
      </c>
      <c r="D5" s="95"/>
      <c r="E5" s="95"/>
      <c r="F5" s="22" t="s">
        <v>6</v>
      </c>
      <c r="G5" s="96" t="s">
        <v>58</v>
      </c>
      <c r="H5" s="96"/>
      <c r="I5" s="96"/>
      <c r="J5" s="96"/>
      <c r="K5" s="96"/>
      <c r="L5" s="96"/>
      <c r="M5" s="96"/>
      <c r="N5" s="96"/>
      <c r="O5" s="6"/>
      <c r="P5" s="5"/>
      <c r="Q5" s="21"/>
      <c r="R5" s="21"/>
    </row>
    <row r="6" spans="1:18" ht="14.25">
      <c r="A6" s="6"/>
      <c r="B6" s="23" t="s">
        <v>9</v>
      </c>
      <c r="C6" s="97" t="s">
        <v>68</v>
      </c>
      <c r="D6" s="97"/>
      <c r="E6" s="97"/>
      <c r="F6" s="23"/>
      <c r="G6" s="97"/>
      <c r="H6" s="97"/>
      <c r="I6" s="97"/>
      <c r="J6" s="24"/>
      <c r="K6" s="24"/>
      <c r="L6" s="24"/>
      <c r="M6" s="24"/>
      <c r="N6" s="24"/>
      <c r="O6" s="6"/>
      <c r="P6" s="5"/>
      <c r="Q6" s="21"/>
      <c r="R6" s="21"/>
    </row>
    <row r="7" spans="1:18" ht="14.25">
      <c r="A7" s="6"/>
      <c r="B7" s="23" t="s">
        <v>13</v>
      </c>
      <c r="C7" s="97" t="s">
        <v>69</v>
      </c>
      <c r="D7" s="97"/>
      <c r="E7" s="97"/>
      <c r="F7" s="23" t="s">
        <v>15</v>
      </c>
      <c r="G7" s="97" t="s">
        <v>60</v>
      </c>
      <c r="H7" s="97"/>
      <c r="I7" s="97"/>
      <c r="J7" s="24"/>
      <c r="K7" s="24"/>
      <c r="L7" s="24"/>
      <c r="M7" s="24"/>
      <c r="N7" s="24"/>
      <c r="O7" s="6"/>
      <c r="P7" s="5"/>
      <c r="Q7" s="21"/>
      <c r="R7" s="21"/>
    </row>
    <row r="8" spans="1:21" ht="14.25">
      <c r="A8" s="6"/>
      <c r="B8" s="25" t="s">
        <v>17</v>
      </c>
      <c r="C8" s="99" t="s">
        <v>80</v>
      </c>
      <c r="D8" s="99"/>
      <c r="E8" s="99"/>
      <c r="F8" s="25" t="s">
        <v>19</v>
      </c>
      <c r="G8" s="97" t="s">
        <v>63</v>
      </c>
      <c r="H8" s="97"/>
      <c r="I8" s="97"/>
      <c r="J8" s="26"/>
      <c r="K8" s="26"/>
      <c r="L8" s="26"/>
      <c r="M8" s="26"/>
      <c r="N8" s="26"/>
      <c r="O8" s="6"/>
      <c r="P8" s="5"/>
      <c r="Q8" s="21"/>
      <c r="R8" s="21"/>
      <c r="U8" s="27"/>
    </row>
    <row r="9" spans="1:18" ht="11.25" customHeight="1">
      <c r="A9" s="5"/>
      <c r="B9" s="28"/>
      <c r="C9" s="29"/>
      <c r="D9" s="29"/>
      <c r="E9" s="29"/>
      <c r="F9" s="28"/>
      <c r="G9" s="29"/>
      <c r="H9" s="29"/>
      <c r="I9" s="29"/>
      <c r="J9" s="29"/>
      <c r="K9" s="29"/>
      <c r="L9" s="29"/>
      <c r="M9" s="29"/>
      <c r="N9" s="29"/>
      <c r="O9" s="6"/>
      <c r="P9" s="5"/>
      <c r="Q9" s="21"/>
      <c r="R9" s="21"/>
    </row>
    <row r="10" spans="1:18" ht="14.25">
      <c r="A10" s="6"/>
      <c r="B10" s="30" t="s">
        <v>22</v>
      </c>
      <c r="C10" s="101"/>
      <c r="D10" s="101"/>
      <c r="E10" s="101"/>
      <c r="F10" s="30" t="s">
        <v>23</v>
      </c>
      <c r="G10" s="102"/>
      <c r="H10" s="102"/>
      <c r="I10" s="102"/>
      <c r="J10" s="102"/>
      <c r="K10" s="102"/>
      <c r="L10" s="102"/>
      <c r="M10" s="102"/>
      <c r="N10" s="102"/>
      <c r="O10" s="6"/>
      <c r="P10" s="5"/>
      <c r="Q10" s="21"/>
      <c r="R10" s="21"/>
    </row>
    <row r="11" spans="1:94" ht="12.75" customHeight="1">
      <c r="A11" s="31"/>
      <c r="B11" s="28"/>
      <c r="C11" s="29"/>
      <c r="D11" s="29"/>
      <c r="E11" s="29"/>
      <c r="F11" s="28"/>
      <c r="G11" s="29"/>
      <c r="H11" s="29"/>
      <c r="I11" s="29"/>
      <c r="J11" s="29"/>
      <c r="K11" s="29"/>
      <c r="L11" s="29"/>
      <c r="M11" s="29"/>
      <c r="N11" s="29"/>
      <c r="O11" s="32"/>
      <c r="P11" s="31"/>
      <c r="Q11" s="33"/>
      <c r="R11" s="33"/>
      <c r="S11" s="34"/>
      <c r="T11" s="34"/>
      <c r="U11" s="35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</row>
    <row r="12" spans="2:16" ht="12">
      <c r="B12" s="37" t="s">
        <v>24</v>
      </c>
      <c r="C12" s="38"/>
      <c r="D12" s="38"/>
      <c r="E12" s="39"/>
      <c r="F12" s="40" t="s">
        <v>24</v>
      </c>
      <c r="G12" s="38"/>
      <c r="H12" s="38"/>
      <c r="I12" s="38"/>
      <c r="J12" s="38"/>
      <c r="K12" s="38"/>
      <c r="L12" s="38"/>
      <c r="M12" s="38"/>
      <c r="N12" s="38"/>
      <c r="O12" s="6"/>
      <c r="P12" s="5"/>
    </row>
    <row r="13" spans="1:18" ht="12" customHeight="1">
      <c r="A13" s="6"/>
      <c r="B13" s="41"/>
      <c r="C13" s="103"/>
      <c r="D13" s="103"/>
      <c r="E13" s="103"/>
      <c r="F13" s="41"/>
      <c r="G13" s="104"/>
      <c r="H13" s="104"/>
      <c r="I13" s="104"/>
      <c r="J13" s="104"/>
      <c r="K13" s="104"/>
      <c r="L13" s="104"/>
      <c r="M13" s="104"/>
      <c r="N13" s="104"/>
      <c r="O13" s="6"/>
      <c r="P13" s="5"/>
      <c r="Q13" s="21"/>
      <c r="R13" s="21"/>
    </row>
    <row r="14" spans="1:18" ht="14.25">
      <c r="A14" s="6"/>
      <c r="B14" s="42"/>
      <c r="C14" s="99"/>
      <c r="D14" s="99"/>
      <c r="E14" s="99"/>
      <c r="F14" s="42"/>
      <c r="G14" s="100"/>
      <c r="H14" s="100"/>
      <c r="I14" s="100"/>
      <c r="J14" s="100"/>
      <c r="K14" s="100"/>
      <c r="L14" s="100"/>
      <c r="M14" s="100"/>
      <c r="N14" s="100"/>
      <c r="O14" s="6"/>
      <c r="P14" s="5"/>
      <c r="Q14" s="21"/>
      <c r="R14" s="21"/>
    </row>
    <row r="15" spans="1:16" ht="14.25" customHeight="1">
      <c r="A15" s="6"/>
      <c r="B15" s="19" t="s">
        <v>25</v>
      </c>
      <c r="C15" s="8"/>
      <c r="D15" s="8"/>
      <c r="E15" s="8"/>
      <c r="F15" s="19" t="s">
        <v>26</v>
      </c>
      <c r="G15" s="43"/>
      <c r="H15" s="43"/>
      <c r="I15" s="43"/>
      <c r="J15" s="8"/>
      <c r="K15" s="8"/>
      <c r="L15" s="8"/>
      <c r="M15" s="44"/>
      <c r="N15" s="5"/>
      <c r="O15" s="6"/>
      <c r="P15" s="5"/>
    </row>
    <row r="16" spans="1:24" ht="15.75" customHeight="1">
      <c r="A16" s="6"/>
      <c r="B16" s="45" t="s">
        <v>27</v>
      </c>
      <c r="C16" s="8"/>
      <c r="D16" s="8"/>
      <c r="E16" s="8"/>
      <c r="F16" s="46" t="s">
        <v>28</v>
      </c>
      <c r="G16" s="46" t="s">
        <v>29</v>
      </c>
      <c r="H16" s="46" t="s">
        <v>30</v>
      </c>
      <c r="I16" s="46" t="s">
        <v>31</v>
      </c>
      <c r="J16" s="46" t="s">
        <v>32</v>
      </c>
      <c r="K16" s="105" t="s">
        <v>33</v>
      </c>
      <c r="L16" s="105"/>
      <c r="M16" s="47" t="s">
        <v>34</v>
      </c>
      <c r="N16" s="48" t="s">
        <v>23</v>
      </c>
      <c r="O16" s="6"/>
      <c r="P16" s="5"/>
      <c r="X16" s="51"/>
    </row>
    <row r="17" spans="1:24" ht="15" customHeight="1">
      <c r="A17" s="52"/>
      <c r="B17" s="53" t="s">
        <v>36</v>
      </c>
      <c r="C17" s="54" t="str">
        <f>IF(C6&gt;"",C6,"")</f>
        <v>Thomas Hallbäck</v>
      </c>
      <c r="D17" s="54">
        <f>IF(G6&gt;"",G6,"")</f>
      </c>
      <c r="E17" s="54">
        <f>IF(E6&gt;"",E6&amp;" - "&amp;I6,"")</f>
      </c>
      <c r="F17" s="55">
        <v>0</v>
      </c>
      <c r="G17" s="56">
        <v>0</v>
      </c>
      <c r="H17" s="56">
        <v>0</v>
      </c>
      <c r="I17" s="56"/>
      <c r="J17" s="57"/>
      <c r="K17" s="58">
        <f aca="true" t="shared" si="0" ref="K17:K23">IF(ISBLANK(F17),"",COUNTIF(F17:J17,"&gt;=0"))</f>
        <v>3</v>
      </c>
      <c r="L17" s="59">
        <f aca="true" t="shared" si="1" ref="L17:L23">IF(ISBLANK(F17),"",(IF(LEFT(F17,1)="-",1,0)+IF(LEFT(G17,1)="-",1,0)+IF(LEFT(H17,1)="-",1,0)+IF(LEFT(I17,1)="-",1,0)+IF(LEFT(J17,1)="-",1,0)))</f>
        <v>0</v>
      </c>
      <c r="M17" s="60">
        <f aca="true" t="shared" si="2" ref="M17:M23">IF(K17=3,1,"")</f>
        <v>1</v>
      </c>
      <c r="N17" s="61">
        <f aca="true" t="shared" si="3" ref="N17:N23">IF(L17=3,1,"")</f>
      </c>
      <c r="O17" s="6"/>
      <c r="P17" s="5"/>
      <c r="X17" s="51"/>
    </row>
    <row r="18" spans="1:24" ht="15" customHeight="1">
      <c r="A18" s="52"/>
      <c r="B18" s="64" t="s">
        <v>37</v>
      </c>
      <c r="C18" s="7" t="str">
        <f>IF(C8&gt;"",C8,"")</f>
        <v>Mattias Bergkvist</v>
      </c>
      <c r="D18" s="54" t="str">
        <f>IF(G8&gt;"",G8,"")</f>
        <v>Jens Weckström </v>
      </c>
      <c r="E18" s="65"/>
      <c r="F18" s="66">
        <v>-5</v>
      </c>
      <c r="G18" s="67">
        <v>1</v>
      </c>
      <c r="H18" s="67">
        <v>-5</v>
      </c>
      <c r="I18" s="67">
        <v>-10</v>
      </c>
      <c r="J18" s="68"/>
      <c r="K18" s="58">
        <f t="shared" si="0"/>
        <v>1</v>
      </c>
      <c r="L18" s="59">
        <f t="shared" si="1"/>
        <v>3</v>
      </c>
      <c r="M18" s="60">
        <f t="shared" si="2"/>
      </c>
      <c r="N18" s="61">
        <f t="shared" si="3"/>
        <v>1</v>
      </c>
      <c r="O18" s="6"/>
      <c r="P18" s="5"/>
      <c r="X18" s="51"/>
    </row>
    <row r="19" spans="1:24" ht="15" customHeight="1">
      <c r="A19" s="52"/>
      <c r="B19" s="53" t="s">
        <v>38</v>
      </c>
      <c r="C19" s="54" t="str">
        <f>IF(C7&gt;"",C7,"")</f>
        <v>Thomas Lundström</v>
      </c>
      <c r="D19" s="54" t="str">
        <f>IF(G7&gt;"",G7,"")</f>
        <v>Pär Grefberg</v>
      </c>
      <c r="E19" s="69"/>
      <c r="F19" s="66">
        <v>5</v>
      </c>
      <c r="G19" s="67">
        <v>8</v>
      </c>
      <c r="H19" s="67">
        <v>12</v>
      </c>
      <c r="I19" s="67"/>
      <c r="J19" s="68"/>
      <c r="K19" s="58">
        <f t="shared" si="0"/>
        <v>3</v>
      </c>
      <c r="L19" s="59">
        <f t="shared" si="1"/>
        <v>0</v>
      </c>
      <c r="M19" s="60">
        <f t="shared" si="2"/>
        <v>1</v>
      </c>
      <c r="N19" s="61">
        <f t="shared" si="3"/>
      </c>
      <c r="O19" s="6"/>
      <c r="P19" s="5"/>
      <c r="X19" s="51"/>
    </row>
    <row r="20" spans="1:24" ht="15" customHeight="1">
      <c r="A20" s="52"/>
      <c r="B20" s="64" t="s">
        <v>39</v>
      </c>
      <c r="C20" s="54" t="str">
        <f>IF(C6&gt;"",C6,"")</f>
        <v>Thomas Hallbäck</v>
      </c>
      <c r="D20" s="54" t="str">
        <f>IF(G8&gt;"",G8,"")</f>
        <v>Jens Weckström </v>
      </c>
      <c r="E20" s="65"/>
      <c r="F20" s="66">
        <v>13</v>
      </c>
      <c r="G20" s="67">
        <v>-5</v>
      </c>
      <c r="H20" s="67">
        <v>-12</v>
      </c>
      <c r="I20" s="67">
        <v>-6</v>
      </c>
      <c r="J20" s="68"/>
      <c r="K20" s="58">
        <f t="shared" si="0"/>
        <v>1</v>
      </c>
      <c r="L20" s="59">
        <f t="shared" si="1"/>
        <v>3</v>
      </c>
      <c r="M20" s="60">
        <f t="shared" si="2"/>
      </c>
      <c r="N20" s="61">
        <f t="shared" si="3"/>
        <v>1</v>
      </c>
      <c r="O20" s="6"/>
      <c r="P20" s="5"/>
      <c r="X20" s="51"/>
    </row>
    <row r="21" spans="1:24" ht="15" customHeight="1">
      <c r="A21" s="52"/>
      <c r="B21" s="53" t="s">
        <v>40</v>
      </c>
      <c r="C21" s="54" t="str">
        <f>IF(C7&gt;"",C7,"")</f>
        <v>Thomas Lundström</v>
      </c>
      <c r="D21" s="54">
        <f>IF(G6&gt;"",G6,"")</f>
      </c>
      <c r="E21" s="69"/>
      <c r="F21" s="66">
        <v>0</v>
      </c>
      <c r="G21" s="67">
        <v>0</v>
      </c>
      <c r="H21" s="67">
        <v>0</v>
      </c>
      <c r="I21" s="67"/>
      <c r="J21" s="68"/>
      <c r="K21" s="58">
        <f t="shared" si="0"/>
        <v>3</v>
      </c>
      <c r="L21" s="59">
        <f t="shared" si="1"/>
        <v>0</v>
      </c>
      <c r="M21" s="60">
        <f t="shared" si="2"/>
        <v>1</v>
      </c>
      <c r="N21" s="61">
        <f t="shared" si="3"/>
      </c>
      <c r="O21" s="6"/>
      <c r="P21" s="5"/>
      <c r="X21" s="51"/>
    </row>
    <row r="22" spans="1:24" ht="15" customHeight="1">
      <c r="A22" s="6"/>
      <c r="B22" s="53" t="s">
        <v>41</v>
      </c>
      <c r="C22" s="7" t="s">
        <v>80</v>
      </c>
      <c r="D22" s="54" t="s">
        <v>60</v>
      </c>
      <c r="E22" s="69"/>
      <c r="F22" s="66">
        <v>7</v>
      </c>
      <c r="G22" s="67">
        <v>11</v>
      </c>
      <c r="H22" s="67">
        <v>8</v>
      </c>
      <c r="I22" s="67"/>
      <c r="J22" s="68"/>
      <c r="K22" s="58">
        <f t="shared" si="0"/>
        <v>3</v>
      </c>
      <c r="L22" s="70">
        <f t="shared" si="1"/>
        <v>0</v>
      </c>
      <c r="M22" s="71">
        <f t="shared" si="2"/>
        <v>1</v>
      </c>
      <c r="N22" s="72">
        <f t="shared" si="3"/>
      </c>
      <c r="O22" s="6"/>
      <c r="P22" s="5"/>
      <c r="X22" s="51"/>
    </row>
    <row r="23" spans="1:24" ht="15" customHeight="1">
      <c r="A23" s="52"/>
      <c r="B23" s="53" t="s">
        <v>42</v>
      </c>
      <c r="C23" s="73"/>
      <c r="D23" s="73"/>
      <c r="E23" s="74"/>
      <c r="F23" s="75"/>
      <c r="G23" s="76"/>
      <c r="H23" s="76"/>
      <c r="I23" s="76"/>
      <c r="J23" s="77"/>
      <c r="K23" s="58">
        <f t="shared" si="0"/>
      </c>
      <c r="L23" s="70">
        <f t="shared" si="1"/>
      </c>
      <c r="M23" s="71">
        <f t="shared" si="2"/>
      </c>
      <c r="N23" s="72">
        <f t="shared" si="3"/>
      </c>
      <c r="O23" s="6"/>
      <c r="P23" s="5"/>
      <c r="X23" s="51"/>
    </row>
    <row r="24" spans="1:16" ht="15.75" customHeight="1">
      <c r="A24" s="6"/>
      <c r="B24" s="8"/>
      <c r="C24" s="8"/>
      <c r="D24" s="8"/>
      <c r="E24" s="8"/>
      <c r="F24" s="8"/>
      <c r="G24" s="8"/>
      <c r="H24" s="8"/>
      <c r="I24" s="78" t="s">
        <v>43</v>
      </c>
      <c r="J24" s="79"/>
      <c r="K24" s="80">
        <f>IF(ISBLANK(C6),"",SUM(K17:K22))</f>
        <v>14</v>
      </c>
      <c r="L24" s="81">
        <f>IF(ISBLANK(G6),"",SUM(L17:L22))</f>
      </c>
      <c r="M24" s="82">
        <f>IF(ISBLANK(F17),"",SUM(M17:M23))</f>
        <v>4</v>
      </c>
      <c r="N24" s="83">
        <f>IF(ISBLANK(F17),"",SUM(N17:N23))</f>
        <v>2</v>
      </c>
      <c r="O24" s="6"/>
      <c r="P24" s="5"/>
    </row>
    <row r="25" spans="1:16" ht="12" customHeight="1">
      <c r="A25" s="6"/>
      <c r="B25" s="84" t="s">
        <v>44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/>
      <c r="P25" s="5"/>
    </row>
    <row r="26" spans="1:16" ht="12">
      <c r="A26" s="6"/>
      <c r="B26" s="85" t="s">
        <v>45</v>
      </c>
      <c r="C26" s="85"/>
      <c r="D26" s="85" t="s">
        <v>46</v>
      </c>
      <c r="E26" s="86"/>
      <c r="F26" s="85"/>
      <c r="G26" s="85" t="s">
        <v>47</v>
      </c>
      <c r="H26" s="86"/>
      <c r="I26" s="85"/>
      <c r="J26" s="87" t="s">
        <v>48</v>
      </c>
      <c r="K26" s="5"/>
      <c r="L26" s="8"/>
      <c r="M26" s="8"/>
      <c r="N26" s="8"/>
      <c r="O26" s="6"/>
      <c r="P26" s="5"/>
    </row>
    <row r="27" spans="1:16" ht="15">
      <c r="A27" s="88"/>
      <c r="B27" s="89"/>
      <c r="C27" s="89"/>
      <c r="D27" s="89"/>
      <c r="E27" s="89"/>
      <c r="F27" s="89"/>
      <c r="G27" s="89"/>
      <c r="H27" s="89"/>
      <c r="I27" s="89"/>
      <c r="J27" s="106" t="s">
        <v>67</v>
      </c>
      <c r="K27" s="106"/>
      <c r="L27" s="106"/>
      <c r="M27" s="106"/>
      <c r="N27" s="106"/>
      <c r="O27" s="6"/>
      <c r="P27" s="5"/>
    </row>
    <row r="28" spans="1:16" ht="9.75" customHeight="1">
      <c r="A28" s="90"/>
      <c r="B28" s="91"/>
      <c r="C28" s="91"/>
      <c r="D28" s="91"/>
      <c r="E28" s="91"/>
      <c r="F28" s="91"/>
      <c r="G28" s="91"/>
      <c r="H28" s="91"/>
      <c r="I28" s="91"/>
      <c r="J28" s="92"/>
      <c r="K28" s="92"/>
      <c r="L28" s="92"/>
      <c r="M28" s="92"/>
      <c r="N28" s="92"/>
      <c r="O28" s="6"/>
      <c r="P28" s="5"/>
    </row>
    <row r="29" ht="12">
      <c r="B29" s="12"/>
    </row>
    <row r="31" ht="12.75" customHeight="1"/>
    <row r="46" ht="12">
      <c r="X46" s="51"/>
    </row>
    <row r="47" ht="12">
      <c r="X47" s="51"/>
    </row>
    <row r="48" ht="12">
      <c r="X48" s="51"/>
    </row>
    <row r="49" ht="12">
      <c r="X49" s="51"/>
    </row>
    <row r="50" ht="12">
      <c r="X50" s="51"/>
    </row>
    <row r="51" ht="12">
      <c r="X51" s="51"/>
    </row>
    <row r="52" ht="12">
      <c r="X52" s="51"/>
    </row>
    <row r="53" ht="12">
      <c r="X53" s="51"/>
    </row>
    <row r="73" ht="12">
      <c r="X73" s="51"/>
    </row>
    <row r="74" ht="12">
      <c r="X74" s="51"/>
    </row>
    <row r="75" ht="12">
      <c r="X75" s="51"/>
    </row>
    <row r="76" ht="12">
      <c r="X76" s="51"/>
    </row>
    <row r="77" ht="12">
      <c r="X77" s="51"/>
    </row>
    <row r="78" ht="12">
      <c r="X78" s="51"/>
    </row>
    <row r="79" ht="12">
      <c r="X79" s="51"/>
    </row>
    <row r="80" ht="12">
      <c r="X80" s="51"/>
    </row>
    <row r="100" ht="12">
      <c r="X100" s="51"/>
    </row>
    <row r="101" ht="12">
      <c r="X101" s="51"/>
    </row>
    <row r="102" ht="12">
      <c r="X102" s="51"/>
    </row>
    <row r="103" ht="12">
      <c r="X103" s="51"/>
    </row>
    <row r="104" ht="12">
      <c r="X104" s="51"/>
    </row>
    <row r="105" ht="12">
      <c r="X105" s="51"/>
    </row>
    <row r="106" ht="12">
      <c r="X106" s="51"/>
    </row>
    <row r="107" ht="12">
      <c r="X107" s="51"/>
    </row>
  </sheetData>
  <sheetProtection selectLockedCells="1" selectUnlockedCells="1"/>
  <mergeCells count="18">
    <mergeCell ref="C13:E13"/>
    <mergeCell ref="G13:N13"/>
    <mergeCell ref="C14:E14"/>
    <mergeCell ref="G14:N14"/>
    <mergeCell ref="K16:L16"/>
    <mergeCell ref="J27:N27"/>
    <mergeCell ref="C7:E7"/>
    <mergeCell ref="G7:I7"/>
    <mergeCell ref="C8:E8"/>
    <mergeCell ref="G8:I8"/>
    <mergeCell ref="C10:E10"/>
    <mergeCell ref="G10:N10"/>
    <mergeCell ref="J2:N2"/>
    <mergeCell ref="J3:N3"/>
    <mergeCell ref="C5:E5"/>
    <mergeCell ref="G5:N5"/>
    <mergeCell ref="C6:E6"/>
    <mergeCell ref="G6:I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Roman,Tavallinen"&amp;12&amp;A</oddHeader>
    <oddFooter>&amp;C&amp;"Times New Roman,Tavallinen"&amp;12Sivu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P107"/>
  <sheetViews>
    <sheetView zoomScalePageLayoutView="0" workbookViewId="0" topLeftCell="A1">
      <selection activeCell="B2" sqref="B2"/>
    </sheetView>
  </sheetViews>
  <sheetFormatPr defaultColWidth="11.57421875" defaultRowHeight="12.75"/>
  <cols>
    <col min="1" max="1" width="1.1484375" style="0" customWidth="1"/>
    <col min="2" max="2" width="5.8515625" style="0" customWidth="1"/>
    <col min="3" max="3" width="20.00390625" style="0" customWidth="1"/>
    <col min="4" max="4" width="19.8515625" style="0" customWidth="1"/>
    <col min="5" max="5" width="1.1484375" style="0" customWidth="1"/>
    <col min="6" max="6" width="5.7109375" style="0" customWidth="1"/>
    <col min="7" max="7" width="5.00390625" style="0" customWidth="1"/>
    <col min="8" max="10" width="5.8515625" style="0" customWidth="1"/>
    <col min="11" max="11" width="3.7109375" style="0" customWidth="1"/>
    <col min="12" max="14" width="3.8515625" style="0" customWidth="1"/>
    <col min="15" max="15" width="1.1484375" style="0" customWidth="1"/>
    <col min="16" max="18" width="3.28125" style="0" customWidth="1"/>
    <col min="19" max="21" width="3.8515625" style="0" customWidth="1"/>
    <col min="22" max="22" width="2.8515625" style="0" customWidth="1"/>
    <col min="23" max="23" width="29.28125" style="0" customWidth="1"/>
    <col min="24" max="94" width="8.7109375" style="0" customWidth="1"/>
  </cols>
  <sheetData>
    <row r="1" spans="1:16" ht="7.5" customHeight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</row>
    <row r="2" spans="1:16" ht="15">
      <c r="A2" s="6"/>
      <c r="B2" s="5"/>
      <c r="C2" s="7" t="s">
        <v>0</v>
      </c>
      <c r="D2" s="8"/>
      <c r="E2" s="8"/>
      <c r="F2" s="5"/>
      <c r="G2" s="9" t="s">
        <v>1</v>
      </c>
      <c r="H2" s="10"/>
      <c r="I2" s="11"/>
      <c r="J2" s="93">
        <v>45038</v>
      </c>
      <c r="K2" s="93"/>
      <c r="L2" s="93"/>
      <c r="M2" s="93"/>
      <c r="N2" s="93"/>
      <c r="O2" s="6"/>
      <c r="P2" s="5"/>
    </row>
    <row r="3" spans="1:16" ht="17.25" customHeight="1">
      <c r="A3" s="6"/>
      <c r="B3" s="13"/>
      <c r="C3" s="14" t="s">
        <v>2</v>
      </c>
      <c r="D3" s="8"/>
      <c r="E3" s="8"/>
      <c r="F3" s="5"/>
      <c r="G3" s="15" t="s">
        <v>3</v>
      </c>
      <c r="H3" s="16"/>
      <c r="I3" s="17"/>
      <c r="J3" s="94"/>
      <c r="K3" s="94"/>
      <c r="L3" s="94"/>
      <c r="M3" s="94"/>
      <c r="N3" s="94"/>
      <c r="O3" s="6"/>
      <c r="P3" s="5"/>
    </row>
    <row r="4" spans="1:27" ht="12" customHeight="1">
      <c r="A4" s="6"/>
      <c r="B4" s="5"/>
      <c r="C4" s="19" t="s">
        <v>4</v>
      </c>
      <c r="D4" s="8"/>
      <c r="E4" s="20" t="s">
        <v>5</v>
      </c>
      <c r="F4" s="20"/>
      <c r="G4" s="5"/>
      <c r="H4" s="8"/>
      <c r="I4" s="8"/>
      <c r="J4" s="8"/>
      <c r="K4" s="8"/>
      <c r="L4" s="8"/>
      <c r="M4" s="8"/>
      <c r="N4" s="8"/>
      <c r="O4" s="6"/>
      <c r="P4" s="5"/>
      <c r="Q4" s="21"/>
      <c r="R4" s="21"/>
      <c r="U4" s="18"/>
      <c r="V4" s="18"/>
      <c r="W4" s="18"/>
      <c r="X4" s="18"/>
      <c r="Y4" s="18"/>
      <c r="Z4" s="18"/>
      <c r="AA4" s="18"/>
    </row>
    <row r="5" spans="1:18" ht="12.75">
      <c r="A5" s="6"/>
      <c r="B5" s="22" t="s">
        <v>6</v>
      </c>
      <c r="C5" s="95" t="s">
        <v>7</v>
      </c>
      <c r="D5" s="95"/>
      <c r="E5" s="95"/>
      <c r="F5" s="22" t="s">
        <v>6</v>
      </c>
      <c r="G5" s="96" t="s">
        <v>59</v>
      </c>
      <c r="H5" s="96"/>
      <c r="I5" s="96"/>
      <c r="J5" s="96"/>
      <c r="K5" s="96"/>
      <c r="L5" s="96"/>
      <c r="M5" s="96"/>
      <c r="N5" s="96"/>
      <c r="O5" s="6"/>
      <c r="P5" s="5"/>
      <c r="Q5" s="21"/>
      <c r="R5" s="21"/>
    </row>
    <row r="6" spans="1:18" ht="14.25">
      <c r="A6" s="6"/>
      <c r="B6" s="23" t="s">
        <v>9</v>
      </c>
      <c r="C6" s="97" t="s">
        <v>70</v>
      </c>
      <c r="D6" s="97"/>
      <c r="E6" s="97"/>
      <c r="F6" s="23" t="s">
        <v>11</v>
      </c>
      <c r="G6" s="97" t="s">
        <v>71</v>
      </c>
      <c r="H6" s="97"/>
      <c r="I6" s="97"/>
      <c r="J6" s="24"/>
      <c r="K6" s="24"/>
      <c r="L6" s="24"/>
      <c r="M6" s="24"/>
      <c r="N6" s="24"/>
      <c r="O6" s="6"/>
      <c r="P6" s="5"/>
      <c r="Q6" s="21"/>
      <c r="R6" s="21"/>
    </row>
    <row r="7" spans="1:18" ht="14.25">
      <c r="A7" s="6"/>
      <c r="B7" s="23" t="s">
        <v>13</v>
      </c>
      <c r="C7" s="97" t="s">
        <v>72</v>
      </c>
      <c r="D7" s="97"/>
      <c r="E7" s="97"/>
      <c r="F7" s="23" t="s">
        <v>15</v>
      </c>
      <c r="G7" s="97" t="s">
        <v>62</v>
      </c>
      <c r="H7" s="97"/>
      <c r="I7" s="97"/>
      <c r="J7" s="24"/>
      <c r="K7" s="24"/>
      <c r="L7" s="24"/>
      <c r="M7" s="24"/>
      <c r="N7" s="24"/>
      <c r="O7" s="6"/>
      <c r="P7" s="5"/>
      <c r="Q7" s="21"/>
      <c r="R7" s="21"/>
    </row>
    <row r="8" spans="1:21" ht="14.25">
      <c r="A8" s="6"/>
      <c r="B8" s="25" t="s">
        <v>17</v>
      </c>
      <c r="C8" s="99" t="s">
        <v>54</v>
      </c>
      <c r="D8" s="99"/>
      <c r="E8" s="99"/>
      <c r="F8" s="25" t="s">
        <v>19</v>
      </c>
      <c r="G8" s="97" t="s">
        <v>64</v>
      </c>
      <c r="H8" s="97"/>
      <c r="I8" s="97"/>
      <c r="J8" s="26"/>
      <c r="K8" s="26"/>
      <c r="L8" s="26"/>
      <c r="M8" s="26"/>
      <c r="N8" s="26"/>
      <c r="O8" s="6"/>
      <c r="P8" s="5"/>
      <c r="Q8" s="21"/>
      <c r="R8" s="21"/>
      <c r="U8" s="27"/>
    </row>
    <row r="9" spans="1:18" ht="11.25" customHeight="1">
      <c r="A9" s="5"/>
      <c r="B9" s="28"/>
      <c r="C9" s="29"/>
      <c r="D9" s="29"/>
      <c r="E9" s="29"/>
      <c r="F9" s="28"/>
      <c r="G9" s="29"/>
      <c r="H9" s="29"/>
      <c r="I9" s="29"/>
      <c r="J9" s="29"/>
      <c r="K9" s="29"/>
      <c r="L9" s="29"/>
      <c r="M9" s="29"/>
      <c r="N9" s="29"/>
      <c r="O9" s="6"/>
      <c r="P9" s="5"/>
      <c r="Q9" s="21"/>
      <c r="R9" s="21"/>
    </row>
    <row r="10" spans="1:18" ht="14.25">
      <c r="A10" s="6"/>
      <c r="B10" s="30" t="s">
        <v>22</v>
      </c>
      <c r="C10" s="101" t="s">
        <v>73</v>
      </c>
      <c r="D10" s="101"/>
      <c r="E10" s="101"/>
      <c r="F10" s="30" t="s">
        <v>23</v>
      </c>
      <c r="G10" s="102"/>
      <c r="H10" s="102"/>
      <c r="I10" s="102"/>
      <c r="J10" s="102"/>
      <c r="K10" s="102"/>
      <c r="L10" s="102"/>
      <c r="M10" s="102"/>
      <c r="N10" s="102"/>
      <c r="O10" s="6"/>
      <c r="P10" s="5"/>
      <c r="Q10" s="21"/>
      <c r="R10" s="21"/>
    </row>
    <row r="11" spans="1:94" ht="12.75" customHeight="1">
      <c r="A11" s="31"/>
      <c r="B11" s="28"/>
      <c r="C11" s="29"/>
      <c r="D11" s="29"/>
      <c r="E11" s="29"/>
      <c r="F11" s="28"/>
      <c r="G11" s="29"/>
      <c r="H11" s="29"/>
      <c r="I11" s="29"/>
      <c r="J11" s="29"/>
      <c r="K11" s="29"/>
      <c r="L11" s="29"/>
      <c r="M11" s="29"/>
      <c r="N11" s="29"/>
      <c r="O11" s="32"/>
      <c r="P11" s="31"/>
      <c r="Q11" s="33"/>
      <c r="R11" s="33"/>
      <c r="S11" s="34"/>
      <c r="T11" s="34"/>
      <c r="U11" s="35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</row>
    <row r="12" spans="2:16" ht="12">
      <c r="B12" s="37" t="s">
        <v>24</v>
      </c>
      <c r="C12" s="38"/>
      <c r="D12" s="38"/>
      <c r="E12" s="39"/>
      <c r="F12" s="40" t="s">
        <v>24</v>
      </c>
      <c r="G12" s="38"/>
      <c r="H12" s="38"/>
      <c r="I12" s="38"/>
      <c r="J12" s="38"/>
      <c r="K12" s="38"/>
      <c r="L12" s="38"/>
      <c r="M12" s="38"/>
      <c r="N12" s="38"/>
      <c r="O12" s="6"/>
      <c r="P12" s="5"/>
    </row>
    <row r="13" spans="1:18" ht="12" customHeight="1">
      <c r="A13" s="6"/>
      <c r="B13" s="41"/>
      <c r="C13" s="103" t="s">
        <v>74</v>
      </c>
      <c r="D13" s="103"/>
      <c r="E13" s="103"/>
      <c r="F13" s="41"/>
      <c r="G13" s="100" t="s">
        <v>75</v>
      </c>
      <c r="H13" s="100"/>
      <c r="I13" s="100"/>
      <c r="J13" s="100"/>
      <c r="K13" s="100"/>
      <c r="L13" s="100"/>
      <c r="M13" s="100"/>
      <c r="N13" s="100"/>
      <c r="O13" s="6"/>
      <c r="P13" s="5"/>
      <c r="Q13" s="21"/>
      <c r="R13" s="21"/>
    </row>
    <row r="14" spans="1:18" ht="14.25">
      <c r="A14" s="6"/>
      <c r="B14" s="42"/>
      <c r="C14" s="99"/>
      <c r="D14" s="99"/>
      <c r="E14" s="99"/>
      <c r="F14" s="42"/>
      <c r="G14" s="100"/>
      <c r="H14" s="100"/>
      <c r="I14" s="100"/>
      <c r="J14" s="100"/>
      <c r="K14" s="100"/>
      <c r="L14" s="100"/>
      <c r="M14" s="100"/>
      <c r="N14" s="100"/>
      <c r="O14" s="6"/>
      <c r="P14" s="5"/>
      <c r="Q14" s="21"/>
      <c r="R14" s="21"/>
    </row>
    <row r="15" spans="1:16" ht="14.25" customHeight="1">
      <c r="A15" s="6"/>
      <c r="B15" s="19" t="s">
        <v>25</v>
      </c>
      <c r="C15" s="8"/>
      <c r="D15" s="8"/>
      <c r="E15" s="8"/>
      <c r="F15" s="19" t="s">
        <v>26</v>
      </c>
      <c r="G15" s="43"/>
      <c r="H15" s="43"/>
      <c r="I15" s="43"/>
      <c r="J15" s="8"/>
      <c r="K15" s="8"/>
      <c r="L15" s="8"/>
      <c r="M15" s="44"/>
      <c r="N15" s="5"/>
      <c r="O15" s="6"/>
      <c r="P15" s="5"/>
    </row>
    <row r="16" spans="1:24" ht="15.75" customHeight="1">
      <c r="A16" s="6"/>
      <c r="B16" s="45" t="s">
        <v>27</v>
      </c>
      <c r="C16" s="8"/>
      <c r="D16" s="8"/>
      <c r="E16" s="8"/>
      <c r="F16" s="46" t="s">
        <v>28</v>
      </c>
      <c r="G16" s="46" t="s">
        <v>29</v>
      </c>
      <c r="H16" s="46" t="s">
        <v>30</v>
      </c>
      <c r="I16" s="46" t="s">
        <v>31</v>
      </c>
      <c r="J16" s="46" t="s">
        <v>32</v>
      </c>
      <c r="K16" s="105" t="s">
        <v>33</v>
      </c>
      <c r="L16" s="105"/>
      <c r="M16" s="47" t="s">
        <v>34</v>
      </c>
      <c r="N16" s="48" t="s">
        <v>23</v>
      </c>
      <c r="O16" s="6"/>
      <c r="P16" s="5"/>
      <c r="X16" s="51"/>
    </row>
    <row r="17" spans="1:24" ht="15" customHeight="1">
      <c r="A17" s="52"/>
      <c r="B17" s="53" t="s">
        <v>36</v>
      </c>
      <c r="C17" s="54" t="str">
        <f>IF(C6&gt;"",C6,"")</f>
        <v>Kim Myllykoski</v>
      </c>
      <c r="D17" s="54" t="s">
        <v>65</v>
      </c>
      <c r="E17" s="54">
        <f>IF(E6&gt;"",E6&amp;" - "&amp;I6,"")</f>
      </c>
      <c r="F17" s="55">
        <v>-12</v>
      </c>
      <c r="G17" s="56">
        <v>6</v>
      </c>
      <c r="H17" s="56">
        <v>-7</v>
      </c>
      <c r="I17" s="56">
        <v>-11</v>
      </c>
      <c r="J17" s="57"/>
      <c r="K17" s="58">
        <f aca="true" t="shared" si="0" ref="K17:K23">IF(ISBLANK(F17),"",COUNTIF(F17:J17,"&gt;=0"))</f>
        <v>1</v>
      </c>
      <c r="L17" s="59">
        <f aca="true" t="shared" si="1" ref="L17:L23">IF(ISBLANK(F17),"",(IF(LEFT(F17,1)="-",1,0)+IF(LEFT(G17,1)="-",1,0)+IF(LEFT(H17,1)="-",1,0)+IF(LEFT(I17,1)="-",1,0)+IF(LEFT(J17,1)="-",1,0)))</f>
        <v>3</v>
      </c>
      <c r="M17" s="60">
        <f aca="true" t="shared" si="2" ref="M17:M23">IF(K17=3,1,"")</f>
      </c>
      <c r="N17" s="61">
        <f aca="true" t="shared" si="3" ref="N17:N23">IF(L17=3,1,"")</f>
        <v>1</v>
      </c>
      <c r="O17" s="6"/>
      <c r="P17" s="5"/>
      <c r="X17" s="51"/>
    </row>
    <row r="18" spans="1:24" ht="15" customHeight="1">
      <c r="A18" s="52"/>
      <c r="B18" s="64" t="s">
        <v>37</v>
      </c>
      <c r="C18" s="7" t="str">
        <f>IF(C8&gt;"",C8,"")</f>
        <v>Christian Porthin</v>
      </c>
      <c r="D18" s="54" t="str">
        <f>IF(G8&gt;"",G8,"")</f>
        <v>Lasse Vimpari</v>
      </c>
      <c r="E18" s="65"/>
      <c r="F18" s="66">
        <v>-5</v>
      </c>
      <c r="G18" s="67">
        <v>-7</v>
      </c>
      <c r="H18" s="67">
        <v>5</v>
      </c>
      <c r="I18" s="67">
        <v>-6</v>
      </c>
      <c r="J18" s="68"/>
      <c r="K18" s="58">
        <f t="shared" si="0"/>
        <v>1</v>
      </c>
      <c r="L18" s="59">
        <f t="shared" si="1"/>
        <v>3</v>
      </c>
      <c r="M18" s="60">
        <f t="shared" si="2"/>
      </c>
      <c r="N18" s="61">
        <f t="shared" si="3"/>
        <v>1</v>
      </c>
      <c r="O18" s="6"/>
      <c r="P18" s="5"/>
      <c r="X18" s="51"/>
    </row>
    <row r="19" spans="1:24" ht="15" customHeight="1">
      <c r="A19" s="52"/>
      <c r="B19" s="53" t="s">
        <v>38</v>
      </c>
      <c r="C19" s="54" t="str">
        <f>IF(C7&gt;"",C7,"")</f>
        <v>Fredrik Forsbacka</v>
      </c>
      <c r="D19" s="54" t="str">
        <f>IF(G7&gt;"",G7,"")</f>
        <v>Luka Oinas</v>
      </c>
      <c r="E19" s="69"/>
      <c r="F19" s="66">
        <v>3</v>
      </c>
      <c r="G19" s="67">
        <v>9</v>
      </c>
      <c r="H19" s="67">
        <v>4</v>
      </c>
      <c r="I19" s="67"/>
      <c r="J19" s="68"/>
      <c r="K19" s="58">
        <f t="shared" si="0"/>
        <v>3</v>
      </c>
      <c r="L19" s="59">
        <f t="shared" si="1"/>
        <v>0</v>
      </c>
      <c r="M19" s="60">
        <f t="shared" si="2"/>
        <v>1</v>
      </c>
      <c r="N19" s="61">
        <f t="shared" si="3"/>
      </c>
      <c r="O19" s="6"/>
      <c r="P19" s="5"/>
      <c r="X19" s="51"/>
    </row>
    <row r="20" spans="1:24" ht="15" customHeight="1">
      <c r="A20" s="52"/>
      <c r="B20" s="64" t="s">
        <v>39</v>
      </c>
      <c r="C20" s="54" t="str">
        <f>IF(C6&gt;"",C6,"")</f>
        <v>Kim Myllykoski</v>
      </c>
      <c r="D20" s="54" t="str">
        <f>IF(G8&gt;"",G8,"")</f>
        <v>Lasse Vimpari</v>
      </c>
      <c r="E20" s="65"/>
      <c r="F20" s="66">
        <v>4</v>
      </c>
      <c r="G20" s="67">
        <v>6</v>
      </c>
      <c r="H20" s="67">
        <v>10</v>
      </c>
      <c r="I20" s="67"/>
      <c r="J20" s="68"/>
      <c r="K20" s="58">
        <f t="shared" si="0"/>
        <v>3</v>
      </c>
      <c r="L20" s="59">
        <f t="shared" si="1"/>
        <v>0</v>
      </c>
      <c r="M20" s="60">
        <f t="shared" si="2"/>
        <v>1</v>
      </c>
      <c r="N20" s="61">
        <f t="shared" si="3"/>
      </c>
      <c r="O20" s="6"/>
      <c r="P20" s="5"/>
      <c r="X20" s="51"/>
    </row>
    <row r="21" spans="1:24" ht="15" customHeight="1">
      <c r="A21" s="52"/>
      <c r="B21" s="53" t="s">
        <v>40</v>
      </c>
      <c r="C21" s="54" t="str">
        <f>IF(C7&gt;"",C7,"")</f>
        <v>Fredrik Forsbacka</v>
      </c>
      <c r="D21" s="54" t="str">
        <f>IF(G6&gt;"",G6,"")</f>
        <v>Teemu Oinas </v>
      </c>
      <c r="E21" s="69"/>
      <c r="F21" s="66">
        <v>-9</v>
      </c>
      <c r="G21" s="67">
        <v>-6</v>
      </c>
      <c r="H21" s="67">
        <v>-8</v>
      </c>
      <c r="I21" s="67"/>
      <c r="J21" s="68"/>
      <c r="K21" s="58">
        <f t="shared" si="0"/>
        <v>0</v>
      </c>
      <c r="L21" s="59">
        <f t="shared" si="1"/>
        <v>3</v>
      </c>
      <c r="M21" s="60">
        <f t="shared" si="2"/>
      </c>
      <c r="N21" s="61">
        <f t="shared" si="3"/>
        <v>1</v>
      </c>
      <c r="O21" s="6"/>
      <c r="P21" s="5"/>
      <c r="X21" s="51"/>
    </row>
    <row r="22" spans="1:24" ht="15" customHeight="1">
      <c r="A22" s="6"/>
      <c r="B22" s="53" t="s">
        <v>41</v>
      </c>
      <c r="C22" s="54" t="s">
        <v>73</v>
      </c>
      <c r="D22" s="54" t="s">
        <v>62</v>
      </c>
      <c r="E22" s="69"/>
      <c r="F22" s="66">
        <v>-7</v>
      </c>
      <c r="G22" s="67">
        <v>-11</v>
      </c>
      <c r="H22" s="67">
        <v>10</v>
      </c>
      <c r="I22" s="67">
        <v>8</v>
      </c>
      <c r="J22" s="68">
        <v>9</v>
      </c>
      <c r="K22" s="58">
        <f t="shared" si="0"/>
        <v>3</v>
      </c>
      <c r="L22" s="70">
        <f t="shared" si="1"/>
        <v>2</v>
      </c>
      <c r="M22" s="71">
        <f t="shared" si="2"/>
        <v>1</v>
      </c>
      <c r="N22" s="72">
        <f t="shared" si="3"/>
      </c>
      <c r="O22" s="6"/>
      <c r="P22" s="5"/>
      <c r="X22" s="51"/>
    </row>
    <row r="23" spans="1:24" ht="15" customHeight="1">
      <c r="A23" s="52"/>
      <c r="B23" s="53" t="s">
        <v>42</v>
      </c>
      <c r="C23" s="73" t="s">
        <v>74</v>
      </c>
      <c r="D23" s="73" t="s">
        <v>76</v>
      </c>
      <c r="E23" s="74"/>
      <c r="F23" s="75">
        <v>9</v>
      </c>
      <c r="G23" s="76">
        <v>-5</v>
      </c>
      <c r="H23" s="76">
        <v>-9</v>
      </c>
      <c r="I23" s="76">
        <v>12</v>
      </c>
      <c r="J23" s="77">
        <v>-2</v>
      </c>
      <c r="K23" s="58">
        <f t="shared" si="0"/>
        <v>2</v>
      </c>
      <c r="L23" s="70">
        <f t="shared" si="1"/>
        <v>3</v>
      </c>
      <c r="M23" s="71">
        <f t="shared" si="2"/>
      </c>
      <c r="N23" s="72">
        <f t="shared" si="3"/>
        <v>1</v>
      </c>
      <c r="O23" s="6"/>
      <c r="P23" s="5"/>
      <c r="X23" s="51"/>
    </row>
    <row r="24" spans="1:16" ht="15.75" customHeight="1">
      <c r="A24" s="6"/>
      <c r="B24" s="8"/>
      <c r="C24" s="8"/>
      <c r="D24" s="8"/>
      <c r="E24" s="8"/>
      <c r="F24" s="8"/>
      <c r="G24" s="8"/>
      <c r="H24" s="8"/>
      <c r="I24" s="78" t="s">
        <v>43</v>
      </c>
      <c r="J24" s="79"/>
      <c r="K24" s="80">
        <f>IF(ISBLANK(C6),"",SUM(K17:K22))</f>
        <v>11</v>
      </c>
      <c r="L24" s="81">
        <f>IF(ISBLANK(G6),"",SUM(L17:L22))</f>
        <v>11</v>
      </c>
      <c r="M24" s="82">
        <f>IF(ISBLANK(F17),"",SUM(M17:M23))</f>
        <v>3</v>
      </c>
      <c r="N24" s="83">
        <f>IF(ISBLANK(F17),"",SUM(N17:N23))</f>
        <v>4</v>
      </c>
      <c r="O24" s="6"/>
      <c r="P24" s="5"/>
    </row>
    <row r="25" spans="1:16" ht="12" customHeight="1">
      <c r="A25" s="6"/>
      <c r="B25" s="84" t="s">
        <v>44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/>
      <c r="P25" s="5"/>
    </row>
    <row r="26" spans="1:16" ht="12">
      <c r="A26" s="6"/>
      <c r="B26" s="85" t="s">
        <v>45</v>
      </c>
      <c r="C26" s="85"/>
      <c r="D26" s="85" t="s">
        <v>46</v>
      </c>
      <c r="E26" s="86"/>
      <c r="F26" s="85"/>
      <c r="G26" s="85" t="s">
        <v>47</v>
      </c>
      <c r="H26" s="86"/>
      <c r="I26" s="85"/>
      <c r="J26" s="87" t="s">
        <v>48</v>
      </c>
      <c r="K26" s="5"/>
      <c r="L26" s="8"/>
      <c r="M26" s="8"/>
      <c r="N26" s="8"/>
      <c r="O26" s="6"/>
      <c r="P26" s="5"/>
    </row>
    <row r="27" spans="1:16" ht="15">
      <c r="A27" s="88"/>
      <c r="B27" s="89"/>
      <c r="C27" s="89"/>
      <c r="D27" s="89"/>
      <c r="E27" s="89"/>
      <c r="F27" s="89"/>
      <c r="G27" s="89"/>
      <c r="H27" s="89"/>
      <c r="I27" s="89"/>
      <c r="J27" s="106" t="s">
        <v>66</v>
      </c>
      <c r="K27" s="106"/>
      <c r="L27" s="106"/>
      <c r="M27" s="106"/>
      <c r="N27" s="106"/>
      <c r="O27" s="6"/>
      <c r="P27" s="5"/>
    </row>
    <row r="28" spans="1:16" ht="9.75" customHeight="1">
      <c r="A28" s="90"/>
      <c r="B28" s="91"/>
      <c r="C28" s="91"/>
      <c r="D28" s="91"/>
      <c r="E28" s="91"/>
      <c r="F28" s="91"/>
      <c r="G28" s="91"/>
      <c r="H28" s="91"/>
      <c r="I28" s="91"/>
      <c r="J28" s="92"/>
      <c r="K28" s="92"/>
      <c r="L28" s="92"/>
      <c r="M28" s="92"/>
      <c r="N28" s="92"/>
      <c r="O28" s="6"/>
      <c r="P28" s="5"/>
    </row>
    <row r="29" ht="12">
      <c r="B29" s="12"/>
    </row>
    <row r="31" ht="12.75" customHeight="1"/>
    <row r="46" ht="12">
      <c r="X46" s="51"/>
    </row>
    <row r="47" ht="12">
      <c r="X47" s="51"/>
    </row>
    <row r="48" ht="12">
      <c r="X48" s="51"/>
    </row>
    <row r="49" ht="12">
      <c r="X49" s="51"/>
    </row>
    <row r="50" ht="12">
      <c r="X50" s="51"/>
    </row>
    <row r="51" ht="12">
      <c r="X51" s="51"/>
    </row>
    <row r="52" ht="12">
      <c r="X52" s="51"/>
    </row>
    <row r="53" ht="12">
      <c r="X53" s="51"/>
    </row>
    <row r="73" ht="12">
      <c r="X73" s="51"/>
    </row>
    <row r="74" ht="12">
      <c r="X74" s="51"/>
    </row>
    <row r="75" ht="12">
      <c r="X75" s="51"/>
    </row>
    <row r="76" ht="12">
      <c r="X76" s="51"/>
    </row>
    <row r="77" ht="12">
      <c r="X77" s="51"/>
    </row>
    <row r="78" ht="12">
      <c r="X78" s="51"/>
    </row>
    <row r="79" ht="12">
      <c r="X79" s="51"/>
    </row>
    <row r="80" ht="12">
      <c r="X80" s="51"/>
    </row>
    <row r="100" ht="12">
      <c r="X100" s="51"/>
    </row>
    <row r="101" ht="12">
      <c r="X101" s="51"/>
    </row>
    <row r="102" ht="12">
      <c r="X102" s="51"/>
    </row>
    <row r="103" ht="12">
      <c r="X103" s="51"/>
    </row>
    <row r="104" ht="12">
      <c r="X104" s="51"/>
    </row>
    <row r="105" ht="12">
      <c r="X105" s="51"/>
    </row>
    <row r="106" ht="12">
      <c r="X106" s="51"/>
    </row>
    <row r="107" ht="12">
      <c r="X107" s="51"/>
    </row>
  </sheetData>
  <sheetProtection selectLockedCells="1" selectUnlockedCells="1"/>
  <mergeCells count="18">
    <mergeCell ref="C13:E13"/>
    <mergeCell ref="G13:N13"/>
    <mergeCell ref="C14:E14"/>
    <mergeCell ref="G14:N14"/>
    <mergeCell ref="K16:L16"/>
    <mergeCell ref="J27:N27"/>
    <mergeCell ref="C7:E7"/>
    <mergeCell ref="G7:I7"/>
    <mergeCell ref="C8:E8"/>
    <mergeCell ref="G8:I8"/>
    <mergeCell ref="C10:E10"/>
    <mergeCell ref="G10:N10"/>
    <mergeCell ref="J2:N2"/>
    <mergeCell ref="J3:N3"/>
    <mergeCell ref="C5:E5"/>
    <mergeCell ref="G5:N5"/>
    <mergeCell ref="C6:E6"/>
    <mergeCell ref="G6:I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Roman,Tavallinen"&amp;12&amp;A</oddHeader>
    <oddFooter>&amp;C&amp;"Times New Roman,Tavallinen"&amp;12Sivu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P107"/>
  <sheetViews>
    <sheetView zoomScalePageLayoutView="0" workbookViewId="0" topLeftCell="A1">
      <selection activeCell="B2" sqref="B2"/>
    </sheetView>
  </sheetViews>
  <sheetFormatPr defaultColWidth="11.57421875" defaultRowHeight="12.75"/>
  <cols>
    <col min="1" max="1" width="1.1484375" style="0" customWidth="1"/>
    <col min="2" max="2" width="5.8515625" style="0" customWidth="1"/>
    <col min="3" max="3" width="20.00390625" style="0" customWidth="1"/>
    <col min="4" max="4" width="19.8515625" style="0" customWidth="1"/>
    <col min="5" max="5" width="1.1484375" style="0" customWidth="1"/>
    <col min="6" max="6" width="5.7109375" style="0" customWidth="1"/>
    <col min="7" max="7" width="5.00390625" style="0" customWidth="1"/>
    <col min="8" max="10" width="5.8515625" style="0" customWidth="1"/>
    <col min="11" max="11" width="3.7109375" style="0" customWidth="1"/>
    <col min="12" max="14" width="3.8515625" style="0" customWidth="1"/>
    <col min="15" max="15" width="1.1484375" style="0" customWidth="1"/>
    <col min="16" max="18" width="3.28125" style="0" customWidth="1"/>
    <col min="19" max="21" width="3.8515625" style="0" customWidth="1"/>
    <col min="22" max="22" width="2.8515625" style="0" customWidth="1"/>
    <col min="23" max="23" width="29.28125" style="0" customWidth="1"/>
    <col min="24" max="94" width="8.7109375" style="0" customWidth="1"/>
  </cols>
  <sheetData>
    <row r="1" spans="1:16" ht="7.5" customHeight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</row>
    <row r="2" spans="1:16" ht="15">
      <c r="A2" s="6"/>
      <c r="B2" s="5"/>
      <c r="C2" s="7" t="s">
        <v>0</v>
      </c>
      <c r="D2" s="8"/>
      <c r="E2" s="8"/>
      <c r="F2" s="5"/>
      <c r="G2" s="9" t="s">
        <v>1</v>
      </c>
      <c r="H2" s="10"/>
      <c r="I2" s="11"/>
      <c r="J2" s="93">
        <v>45038</v>
      </c>
      <c r="K2" s="93"/>
      <c r="L2" s="93"/>
      <c r="M2" s="93"/>
      <c r="N2" s="93"/>
      <c r="O2" s="6"/>
      <c r="P2" s="5"/>
    </row>
    <row r="3" spans="1:16" ht="17.25" customHeight="1">
      <c r="A3" s="6"/>
      <c r="B3" s="13"/>
      <c r="C3" s="14" t="s">
        <v>2</v>
      </c>
      <c r="D3" s="8"/>
      <c r="E3" s="8"/>
      <c r="F3" s="5"/>
      <c r="G3" s="15" t="s">
        <v>3</v>
      </c>
      <c r="H3" s="16"/>
      <c r="I3" s="17"/>
      <c r="J3" s="94"/>
      <c r="K3" s="94"/>
      <c r="L3" s="94"/>
      <c r="M3" s="94"/>
      <c r="N3" s="94"/>
      <c r="O3" s="6"/>
      <c r="P3" s="5"/>
    </row>
    <row r="4" spans="1:27" ht="12" customHeight="1">
      <c r="A4" s="6"/>
      <c r="B4" s="5"/>
      <c r="C4" s="19" t="s">
        <v>4</v>
      </c>
      <c r="D4" s="8"/>
      <c r="E4" s="20" t="s">
        <v>5</v>
      </c>
      <c r="F4" s="20"/>
      <c r="G4" s="5"/>
      <c r="H4" s="8"/>
      <c r="I4" s="8"/>
      <c r="J4" s="8"/>
      <c r="K4" s="8"/>
      <c r="L4" s="8"/>
      <c r="M4" s="8"/>
      <c r="N4" s="8"/>
      <c r="O4" s="6"/>
      <c r="P4" s="5"/>
      <c r="Q4" s="21"/>
      <c r="R4" s="21"/>
      <c r="U4" s="18"/>
      <c r="V4" s="18"/>
      <c r="W4" s="18"/>
      <c r="X4" s="18"/>
      <c r="Y4" s="18"/>
      <c r="Z4" s="18"/>
      <c r="AA4" s="18"/>
    </row>
    <row r="5" spans="1:18" ht="12.75">
      <c r="A5" s="6"/>
      <c r="B5" s="22" t="s">
        <v>6</v>
      </c>
      <c r="C5" s="95" t="s">
        <v>67</v>
      </c>
      <c r="D5" s="95"/>
      <c r="E5" s="95"/>
      <c r="F5" s="22"/>
      <c r="G5" s="96" t="s">
        <v>77</v>
      </c>
      <c r="H5" s="96"/>
      <c r="I5" s="96"/>
      <c r="J5" s="96"/>
      <c r="K5" s="96"/>
      <c r="L5" s="96"/>
      <c r="M5" s="96"/>
      <c r="N5" s="96"/>
      <c r="O5" s="6"/>
      <c r="P5" s="5"/>
      <c r="Q5" s="21"/>
      <c r="R5" s="21"/>
    </row>
    <row r="6" spans="1:18" ht="14.25">
      <c r="A6" s="6"/>
      <c r="B6" s="23" t="s">
        <v>9</v>
      </c>
      <c r="C6" s="97" t="s">
        <v>68</v>
      </c>
      <c r="D6" s="97"/>
      <c r="E6" s="97"/>
      <c r="F6" s="23" t="s">
        <v>61</v>
      </c>
      <c r="G6" s="97" t="s">
        <v>78</v>
      </c>
      <c r="H6" s="97"/>
      <c r="I6" s="97"/>
      <c r="J6" s="24"/>
      <c r="K6" s="24"/>
      <c r="L6" s="24"/>
      <c r="M6" s="24"/>
      <c r="N6" s="24"/>
      <c r="O6" s="6"/>
      <c r="P6" s="5"/>
      <c r="Q6" s="21"/>
      <c r="R6" s="21"/>
    </row>
    <row r="7" spans="1:18" ht="14.25">
      <c r="A7" s="6"/>
      <c r="B7" s="23" t="s">
        <v>13</v>
      </c>
      <c r="C7" s="97" t="s">
        <v>69</v>
      </c>
      <c r="D7" s="97"/>
      <c r="E7" s="97"/>
      <c r="F7" s="23" t="s">
        <v>15</v>
      </c>
      <c r="G7" s="97" t="s">
        <v>79</v>
      </c>
      <c r="H7" s="97"/>
      <c r="I7" s="97"/>
      <c r="J7" s="24"/>
      <c r="K7" s="24"/>
      <c r="L7" s="24"/>
      <c r="M7" s="24"/>
      <c r="N7" s="24"/>
      <c r="O7" s="6"/>
      <c r="P7" s="5"/>
      <c r="Q7" s="21"/>
      <c r="R7" s="21"/>
    </row>
    <row r="8" spans="1:21" ht="14.25">
      <c r="A8" s="6"/>
      <c r="B8" s="25" t="s">
        <v>17</v>
      </c>
      <c r="C8" s="99" t="s">
        <v>80</v>
      </c>
      <c r="D8" s="99"/>
      <c r="E8" s="99"/>
      <c r="F8" s="25" t="s">
        <v>19</v>
      </c>
      <c r="G8" s="97" t="s">
        <v>81</v>
      </c>
      <c r="H8" s="97"/>
      <c r="I8" s="97"/>
      <c r="J8" s="26"/>
      <c r="K8" s="26"/>
      <c r="L8" s="26"/>
      <c r="M8" s="26"/>
      <c r="N8" s="26"/>
      <c r="O8" s="6"/>
      <c r="P8" s="5"/>
      <c r="Q8" s="21"/>
      <c r="R8" s="21"/>
      <c r="U8" s="27"/>
    </row>
    <row r="9" spans="1:18" ht="11.25" customHeight="1">
      <c r="A9" s="5"/>
      <c r="B9" s="28"/>
      <c r="C9" s="29"/>
      <c r="D9" s="29"/>
      <c r="E9" s="29"/>
      <c r="F9" s="28"/>
      <c r="G9" s="29"/>
      <c r="H9" s="29"/>
      <c r="I9" s="29"/>
      <c r="J9" s="29"/>
      <c r="K9" s="29"/>
      <c r="L9" s="29"/>
      <c r="M9" s="29"/>
      <c r="N9" s="29"/>
      <c r="O9" s="6"/>
      <c r="P9" s="5"/>
      <c r="Q9" s="21"/>
      <c r="R9" s="21"/>
    </row>
    <row r="10" spans="1:18" ht="14.25">
      <c r="A10" s="6"/>
      <c r="B10" s="30" t="s">
        <v>22</v>
      </c>
      <c r="C10" s="101" t="s">
        <v>73</v>
      </c>
      <c r="D10" s="101"/>
      <c r="E10" s="101"/>
      <c r="F10" s="30" t="s">
        <v>23</v>
      </c>
      <c r="G10" s="102"/>
      <c r="H10" s="102"/>
      <c r="I10" s="102"/>
      <c r="J10" s="102"/>
      <c r="K10" s="102"/>
      <c r="L10" s="102"/>
      <c r="M10" s="102"/>
      <c r="N10" s="102"/>
      <c r="O10" s="6"/>
      <c r="P10" s="5"/>
      <c r="Q10" s="21"/>
      <c r="R10" s="21"/>
    </row>
    <row r="11" spans="1:94" ht="12.75" customHeight="1">
      <c r="A11" s="31"/>
      <c r="B11" s="28"/>
      <c r="C11" s="29"/>
      <c r="D11" s="29"/>
      <c r="E11" s="29"/>
      <c r="F11" s="28"/>
      <c r="G11" s="29"/>
      <c r="H11" s="29"/>
      <c r="I11" s="29"/>
      <c r="J11" s="29"/>
      <c r="K11" s="29"/>
      <c r="L11" s="29"/>
      <c r="M11" s="29"/>
      <c r="N11" s="29"/>
      <c r="O11" s="32"/>
      <c r="P11" s="31"/>
      <c r="Q11" s="33"/>
      <c r="R11" s="33"/>
      <c r="S11" s="34"/>
      <c r="T11" s="34"/>
      <c r="U11" s="35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</row>
    <row r="12" spans="2:16" ht="12">
      <c r="B12" s="37" t="s">
        <v>24</v>
      </c>
      <c r="C12" s="38"/>
      <c r="D12" s="38"/>
      <c r="E12" s="39"/>
      <c r="F12" s="40" t="s">
        <v>24</v>
      </c>
      <c r="G12" s="38"/>
      <c r="H12" s="38"/>
      <c r="I12" s="38"/>
      <c r="J12" s="38"/>
      <c r="K12" s="38"/>
      <c r="L12" s="38"/>
      <c r="M12" s="38"/>
      <c r="N12" s="38"/>
      <c r="O12" s="6"/>
      <c r="P12" s="5"/>
    </row>
    <row r="13" spans="1:18" ht="12" customHeight="1">
      <c r="A13" s="6"/>
      <c r="B13" s="41"/>
      <c r="C13" s="103"/>
      <c r="D13" s="103"/>
      <c r="E13" s="103"/>
      <c r="F13" s="41"/>
      <c r="G13" s="100"/>
      <c r="H13" s="100"/>
      <c r="I13" s="100"/>
      <c r="J13" s="100"/>
      <c r="K13" s="100"/>
      <c r="L13" s="100"/>
      <c r="M13" s="100"/>
      <c r="N13" s="100"/>
      <c r="O13" s="6"/>
      <c r="P13" s="5"/>
      <c r="Q13" s="21"/>
      <c r="R13" s="21"/>
    </row>
    <row r="14" spans="1:18" ht="14.25">
      <c r="A14" s="6"/>
      <c r="B14" s="42"/>
      <c r="C14" s="99"/>
      <c r="D14" s="99"/>
      <c r="E14" s="99"/>
      <c r="F14" s="42"/>
      <c r="G14" s="100"/>
      <c r="H14" s="100"/>
      <c r="I14" s="100"/>
      <c r="J14" s="100"/>
      <c r="K14" s="100"/>
      <c r="L14" s="100"/>
      <c r="M14" s="100"/>
      <c r="N14" s="100"/>
      <c r="O14" s="6"/>
      <c r="P14" s="5"/>
      <c r="Q14" s="21"/>
      <c r="R14" s="21"/>
    </row>
    <row r="15" spans="1:16" ht="14.25" customHeight="1">
      <c r="A15" s="6"/>
      <c r="B15" s="19" t="s">
        <v>25</v>
      </c>
      <c r="C15" s="8"/>
      <c r="D15" s="8"/>
      <c r="E15" s="8"/>
      <c r="F15" s="19" t="s">
        <v>26</v>
      </c>
      <c r="G15" s="43"/>
      <c r="H15" s="43"/>
      <c r="I15" s="43"/>
      <c r="J15" s="8"/>
      <c r="K15" s="8"/>
      <c r="L15" s="8"/>
      <c r="M15" s="44"/>
      <c r="N15" s="5"/>
      <c r="O15" s="6"/>
      <c r="P15" s="5"/>
    </row>
    <row r="16" spans="1:24" ht="15.75" customHeight="1">
      <c r="A16" s="6"/>
      <c r="B16" s="45" t="s">
        <v>27</v>
      </c>
      <c r="C16" s="8"/>
      <c r="D16" s="8"/>
      <c r="E16" s="8"/>
      <c r="F16" s="46" t="s">
        <v>28</v>
      </c>
      <c r="G16" s="46" t="s">
        <v>29</v>
      </c>
      <c r="H16" s="46" t="s">
        <v>30</v>
      </c>
      <c r="I16" s="46" t="s">
        <v>31</v>
      </c>
      <c r="J16" s="46" t="s">
        <v>32</v>
      </c>
      <c r="K16" s="105" t="s">
        <v>33</v>
      </c>
      <c r="L16" s="105"/>
      <c r="M16" s="47" t="s">
        <v>34</v>
      </c>
      <c r="N16" s="48" t="s">
        <v>23</v>
      </c>
      <c r="O16" s="6"/>
      <c r="P16" s="5"/>
      <c r="X16" s="51"/>
    </row>
    <row r="17" spans="1:24" ht="15" customHeight="1">
      <c r="A17" s="52"/>
      <c r="B17" s="53" t="s">
        <v>36</v>
      </c>
      <c r="C17" s="54" t="str">
        <f>IF(C6&gt;"",C6,"")</f>
        <v>Thomas Hallbäck</v>
      </c>
      <c r="D17" s="54" t="s">
        <v>78</v>
      </c>
      <c r="E17" s="54">
        <f>IF(E6&gt;"",E6&amp;" - "&amp;I6,"")</f>
      </c>
      <c r="F17" s="55">
        <v>-12</v>
      </c>
      <c r="G17" s="56">
        <v>-8</v>
      </c>
      <c r="H17" s="56">
        <v>-7</v>
      </c>
      <c r="I17" s="56"/>
      <c r="J17" s="57"/>
      <c r="K17" s="58">
        <f aca="true" t="shared" si="0" ref="K17:K23">IF(ISBLANK(F17),"",COUNTIF(F17:J17,"&gt;=0"))</f>
        <v>0</v>
      </c>
      <c r="L17" s="59">
        <f aca="true" t="shared" si="1" ref="L17:L23">IF(ISBLANK(F17),"",(IF(LEFT(F17,1)="-",1,0)+IF(LEFT(G17,1)="-",1,0)+IF(LEFT(H17,1)="-",1,0)+IF(LEFT(I17,1)="-",1,0)+IF(LEFT(J17,1)="-",1,0)))</f>
        <v>3</v>
      </c>
      <c r="M17" s="60">
        <f aca="true" t="shared" si="2" ref="M17:M23">IF(K17=3,1,"")</f>
      </c>
      <c r="N17" s="61">
        <f aca="true" t="shared" si="3" ref="N17:N23">IF(L17=3,1,"")</f>
        <v>1</v>
      </c>
      <c r="O17" s="6"/>
      <c r="P17" s="5"/>
      <c r="X17" s="51"/>
    </row>
    <row r="18" spans="1:24" ht="15" customHeight="1">
      <c r="A18" s="52"/>
      <c r="B18" s="64" t="s">
        <v>37</v>
      </c>
      <c r="C18" s="7" t="str">
        <f>IF(C8&gt;"",C8,"")</f>
        <v>Mattias Bergkvist</v>
      </c>
      <c r="D18" s="54" t="str">
        <f>IF(G8&gt;"",G8,"")</f>
        <v>Manu Karjalainen</v>
      </c>
      <c r="E18" s="65"/>
      <c r="F18" s="66">
        <v>-6</v>
      </c>
      <c r="G18" s="67">
        <v>-2</v>
      </c>
      <c r="H18" s="67">
        <v>-9</v>
      </c>
      <c r="I18" s="67"/>
      <c r="J18" s="68"/>
      <c r="K18" s="58">
        <f t="shared" si="0"/>
        <v>0</v>
      </c>
      <c r="L18" s="59">
        <f t="shared" si="1"/>
        <v>3</v>
      </c>
      <c r="M18" s="60">
        <f t="shared" si="2"/>
      </c>
      <c r="N18" s="61">
        <f t="shared" si="3"/>
        <v>1</v>
      </c>
      <c r="O18" s="6"/>
      <c r="P18" s="5"/>
      <c r="X18" s="51"/>
    </row>
    <row r="19" spans="1:24" ht="15" customHeight="1">
      <c r="A19" s="52"/>
      <c r="B19" s="53" t="s">
        <v>38</v>
      </c>
      <c r="C19" s="54" t="str">
        <f>IF(C7&gt;"",C7,"")</f>
        <v>Thomas Lundström</v>
      </c>
      <c r="D19" s="54" t="str">
        <f>IF(G7&gt;"",G7,"")</f>
        <v>Lari Ikonen</v>
      </c>
      <c r="E19" s="69"/>
      <c r="F19" s="66">
        <v>-5</v>
      </c>
      <c r="G19" s="67">
        <v>-6</v>
      </c>
      <c r="H19" s="67">
        <v>-5</v>
      </c>
      <c r="I19" s="67"/>
      <c r="J19" s="68"/>
      <c r="K19" s="58">
        <f t="shared" si="0"/>
        <v>0</v>
      </c>
      <c r="L19" s="59">
        <f t="shared" si="1"/>
        <v>3</v>
      </c>
      <c r="M19" s="60">
        <f t="shared" si="2"/>
      </c>
      <c r="N19" s="61">
        <f t="shared" si="3"/>
        <v>1</v>
      </c>
      <c r="O19" s="6"/>
      <c r="P19" s="5"/>
      <c r="X19" s="51"/>
    </row>
    <row r="20" spans="1:24" ht="15" customHeight="1">
      <c r="A20" s="52"/>
      <c r="B20" s="64" t="s">
        <v>39</v>
      </c>
      <c r="C20" s="54" t="str">
        <f>IF(C6&gt;"",C6,"")</f>
        <v>Thomas Hallbäck</v>
      </c>
      <c r="D20" s="54" t="str">
        <f>IF(G8&gt;"",G8,"")</f>
        <v>Manu Karjalainen</v>
      </c>
      <c r="E20" s="65"/>
      <c r="F20" s="66">
        <v>-5</v>
      </c>
      <c r="G20" s="67">
        <v>-6</v>
      </c>
      <c r="H20" s="67">
        <v>-7</v>
      </c>
      <c r="I20" s="67"/>
      <c r="J20" s="68"/>
      <c r="K20" s="58">
        <f t="shared" si="0"/>
        <v>0</v>
      </c>
      <c r="L20" s="59">
        <f t="shared" si="1"/>
        <v>3</v>
      </c>
      <c r="M20" s="60">
        <f t="shared" si="2"/>
      </c>
      <c r="N20" s="61">
        <f t="shared" si="3"/>
        <v>1</v>
      </c>
      <c r="O20" s="6"/>
      <c r="P20" s="5"/>
      <c r="X20" s="51"/>
    </row>
    <row r="21" spans="1:24" ht="15" customHeight="1">
      <c r="A21" s="52"/>
      <c r="B21" s="53" t="s">
        <v>40</v>
      </c>
      <c r="C21" s="54" t="str">
        <f>IF(C7&gt;"",C7,"")</f>
        <v>Thomas Lundström</v>
      </c>
      <c r="D21" s="54" t="str">
        <f>IF(G6&gt;"",G6,"")</f>
        <v>Matti Kurvinen</v>
      </c>
      <c r="E21" s="69"/>
      <c r="F21" s="66"/>
      <c r="G21" s="67"/>
      <c r="H21" s="67"/>
      <c r="I21" s="67"/>
      <c r="J21" s="68"/>
      <c r="K21" s="58">
        <f t="shared" si="0"/>
      </c>
      <c r="L21" s="59">
        <f t="shared" si="1"/>
      </c>
      <c r="M21" s="60">
        <f t="shared" si="2"/>
      </c>
      <c r="N21" s="61">
        <f t="shared" si="3"/>
      </c>
      <c r="O21" s="6"/>
      <c r="P21" s="5"/>
      <c r="X21" s="51"/>
    </row>
    <row r="22" spans="1:24" ht="15" customHeight="1">
      <c r="A22" s="6"/>
      <c r="B22" s="53" t="s">
        <v>41</v>
      </c>
      <c r="C22" s="54"/>
      <c r="D22" s="54"/>
      <c r="E22" s="69"/>
      <c r="F22" s="66"/>
      <c r="G22" s="67"/>
      <c r="H22" s="67"/>
      <c r="I22" s="67"/>
      <c r="J22" s="68"/>
      <c r="K22" s="58">
        <f t="shared" si="0"/>
      </c>
      <c r="L22" s="70">
        <f t="shared" si="1"/>
      </c>
      <c r="M22" s="71">
        <f t="shared" si="2"/>
      </c>
      <c r="N22" s="72">
        <f t="shared" si="3"/>
      </c>
      <c r="O22" s="6"/>
      <c r="P22" s="5"/>
      <c r="X22" s="51"/>
    </row>
    <row r="23" spans="1:24" ht="15" customHeight="1">
      <c r="A23" s="52"/>
      <c r="B23" s="53" t="s">
        <v>42</v>
      </c>
      <c r="C23" s="73"/>
      <c r="D23" s="73"/>
      <c r="E23" s="74"/>
      <c r="F23" s="75"/>
      <c r="G23" s="76"/>
      <c r="H23" s="76"/>
      <c r="I23" s="76"/>
      <c r="J23" s="77"/>
      <c r="K23" s="58">
        <f t="shared" si="0"/>
      </c>
      <c r="L23" s="70">
        <f t="shared" si="1"/>
      </c>
      <c r="M23" s="71">
        <f t="shared" si="2"/>
      </c>
      <c r="N23" s="72">
        <f t="shared" si="3"/>
      </c>
      <c r="O23" s="6"/>
      <c r="P23" s="5"/>
      <c r="X23" s="51"/>
    </row>
    <row r="24" spans="1:16" ht="15.75" customHeight="1">
      <c r="A24" s="6"/>
      <c r="B24" s="8"/>
      <c r="C24" s="8"/>
      <c r="D24" s="8"/>
      <c r="E24" s="8"/>
      <c r="F24" s="8"/>
      <c r="G24" s="8"/>
      <c r="H24" s="8"/>
      <c r="I24" s="78" t="s">
        <v>43</v>
      </c>
      <c r="J24" s="79"/>
      <c r="K24" s="80">
        <f>IF(ISBLANK(C6),"",SUM(K17:K22))</f>
        <v>0</v>
      </c>
      <c r="L24" s="81">
        <f>IF(ISBLANK(G6),"",SUM(L17:L22))</f>
        <v>12</v>
      </c>
      <c r="M24" s="82">
        <f>IF(ISBLANK(F17),"",SUM(M17:M23))</f>
        <v>0</v>
      </c>
      <c r="N24" s="83">
        <f>IF(ISBLANK(F17),"",SUM(N17:N23))</f>
        <v>4</v>
      </c>
      <c r="O24" s="6"/>
      <c r="P24" s="5"/>
    </row>
    <row r="25" spans="1:16" ht="12" customHeight="1">
      <c r="A25" s="6"/>
      <c r="B25" s="84" t="s">
        <v>44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/>
      <c r="P25" s="5"/>
    </row>
    <row r="26" spans="1:16" ht="12">
      <c r="A26" s="6"/>
      <c r="B26" s="85" t="s">
        <v>45</v>
      </c>
      <c r="C26" s="85"/>
      <c r="D26" s="85" t="s">
        <v>46</v>
      </c>
      <c r="E26" s="86"/>
      <c r="F26" s="85"/>
      <c r="G26" s="85" t="s">
        <v>47</v>
      </c>
      <c r="H26" s="86"/>
      <c r="I26" s="85"/>
      <c r="J26" s="87" t="s">
        <v>48</v>
      </c>
      <c r="K26" s="5"/>
      <c r="L26" s="8"/>
      <c r="M26" s="8"/>
      <c r="N26" s="8"/>
      <c r="O26" s="6"/>
      <c r="P26" s="5"/>
    </row>
    <row r="27" spans="1:16" ht="15">
      <c r="A27" s="88"/>
      <c r="B27" s="89"/>
      <c r="C27" s="89"/>
      <c r="D27" s="89"/>
      <c r="E27" s="89"/>
      <c r="F27" s="89"/>
      <c r="G27" s="89"/>
      <c r="H27" s="89"/>
      <c r="I27" s="89"/>
      <c r="J27" s="106" t="s">
        <v>77</v>
      </c>
      <c r="K27" s="106"/>
      <c r="L27" s="106"/>
      <c r="M27" s="106"/>
      <c r="N27" s="106"/>
      <c r="O27" s="6"/>
      <c r="P27" s="5"/>
    </row>
    <row r="28" spans="1:16" ht="9.75" customHeight="1">
      <c r="A28" s="90"/>
      <c r="B28" s="91"/>
      <c r="C28" s="91"/>
      <c r="D28" s="91"/>
      <c r="E28" s="91"/>
      <c r="F28" s="91"/>
      <c r="G28" s="91"/>
      <c r="H28" s="91"/>
      <c r="I28" s="91"/>
      <c r="J28" s="92"/>
      <c r="K28" s="92"/>
      <c r="L28" s="92"/>
      <c r="M28" s="92"/>
      <c r="N28" s="92"/>
      <c r="O28" s="6"/>
      <c r="P28" s="5"/>
    </row>
    <row r="29" ht="12">
      <c r="B29" s="12"/>
    </row>
    <row r="31" ht="12.75" customHeight="1"/>
    <row r="46" ht="12">
      <c r="X46" s="51"/>
    </row>
    <row r="47" ht="12">
      <c r="X47" s="51"/>
    </row>
    <row r="48" ht="12">
      <c r="X48" s="51"/>
    </row>
    <row r="49" ht="12">
      <c r="X49" s="51"/>
    </row>
    <row r="50" ht="12">
      <c r="X50" s="51"/>
    </row>
    <row r="51" ht="12">
      <c r="X51" s="51"/>
    </row>
    <row r="52" ht="12">
      <c r="X52" s="51"/>
    </row>
    <row r="53" ht="12">
      <c r="X53" s="51"/>
    </row>
    <row r="73" ht="12">
      <c r="X73" s="51"/>
    </row>
    <row r="74" ht="12">
      <c r="X74" s="51"/>
    </row>
    <row r="75" ht="12">
      <c r="X75" s="51"/>
    </row>
    <row r="76" ht="12">
      <c r="X76" s="51"/>
    </row>
    <row r="77" ht="12">
      <c r="X77" s="51"/>
    </row>
    <row r="78" ht="12">
      <c r="X78" s="51"/>
    </row>
    <row r="79" ht="12">
      <c r="X79" s="51"/>
    </row>
    <row r="80" ht="12">
      <c r="X80" s="51"/>
    </row>
    <row r="100" ht="12">
      <c r="X100" s="51"/>
    </row>
    <row r="101" ht="12">
      <c r="X101" s="51"/>
    </row>
    <row r="102" ht="12">
      <c r="X102" s="51"/>
    </row>
    <row r="103" ht="12">
      <c r="X103" s="51"/>
    </row>
    <row r="104" ht="12">
      <c r="X104" s="51"/>
    </row>
    <row r="105" ht="12">
      <c r="X105" s="51"/>
    </row>
    <row r="106" ht="12">
      <c r="X106" s="51"/>
    </row>
    <row r="107" ht="12">
      <c r="X107" s="51"/>
    </row>
  </sheetData>
  <sheetProtection selectLockedCells="1" selectUnlockedCells="1"/>
  <mergeCells count="18">
    <mergeCell ref="C13:E13"/>
    <mergeCell ref="G13:N13"/>
    <mergeCell ref="C14:E14"/>
    <mergeCell ref="G14:N14"/>
    <mergeCell ref="K16:L16"/>
    <mergeCell ref="J27:N27"/>
    <mergeCell ref="C7:E7"/>
    <mergeCell ref="G7:I7"/>
    <mergeCell ref="C8:E8"/>
    <mergeCell ref="G8:I8"/>
    <mergeCell ref="C10:E10"/>
    <mergeCell ref="G10:N10"/>
    <mergeCell ref="J2:N2"/>
    <mergeCell ref="J3:N3"/>
    <mergeCell ref="C5:E5"/>
    <mergeCell ref="G5:N5"/>
    <mergeCell ref="C6:E6"/>
    <mergeCell ref="G6:I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Roman,Tavallinen"&amp;12&amp;A</oddHeader>
    <oddFooter>&amp;C&amp;"Times New Roman,Tavallinen"&amp;12Sivu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P107"/>
  <sheetViews>
    <sheetView zoomScalePageLayoutView="0" workbookViewId="0" topLeftCell="A1">
      <selection activeCell="B2" sqref="B2"/>
    </sheetView>
  </sheetViews>
  <sheetFormatPr defaultColWidth="11.57421875" defaultRowHeight="12.75"/>
  <cols>
    <col min="1" max="1" width="1.1484375" style="0" customWidth="1"/>
    <col min="2" max="2" width="5.8515625" style="0" customWidth="1"/>
    <col min="3" max="3" width="20.00390625" style="0" customWidth="1"/>
    <col min="4" max="4" width="19.8515625" style="0" customWidth="1"/>
    <col min="5" max="5" width="1.1484375" style="0" customWidth="1"/>
    <col min="6" max="6" width="5.7109375" style="0" customWidth="1"/>
    <col min="7" max="7" width="5.00390625" style="0" customWidth="1"/>
    <col min="8" max="10" width="5.8515625" style="0" customWidth="1"/>
    <col min="11" max="11" width="3.7109375" style="0" customWidth="1"/>
    <col min="12" max="14" width="3.8515625" style="0" customWidth="1"/>
    <col min="15" max="15" width="1.1484375" style="0" customWidth="1"/>
    <col min="16" max="18" width="3.28125" style="0" customWidth="1"/>
    <col min="19" max="21" width="3.8515625" style="0" customWidth="1"/>
    <col min="22" max="22" width="2.8515625" style="0" customWidth="1"/>
    <col min="23" max="23" width="29.28125" style="0" customWidth="1"/>
    <col min="24" max="94" width="8.7109375" style="0" customWidth="1"/>
  </cols>
  <sheetData>
    <row r="1" spans="1:16" ht="7.5" customHeight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</row>
    <row r="2" spans="1:16" ht="15">
      <c r="A2" s="6"/>
      <c r="B2" s="5"/>
      <c r="C2" s="7" t="s">
        <v>0</v>
      </c>
      <c r="D2" s="8"/>
      <c r="E2" s="8"/>
      <c r="F2" s="5"/>
      <c r="G2" s="9" t="s">
        <v>1</v>
      </c>
      <c r="H2" s="10"/>
      <c r="I2" s="11"/>
      <c r="J2" s="93">
        <v>45038</v>
      </c>
      <c r="K2" s="93"/>
      <c r="L2" s="93"/>
      <c r="M2" s="93"/>
      <c r="N2" s="93"/>
      <c r="O2" s="6"/>
      <c r="P2" s="5"/>
    </row>
    <row r="3" spans="1:16" ht="17.25" customHeight="1">
      <c r="A3" s="6"/>
      <c r="B3" s="13"/>
      <c r="C3" s="14" t="s">
        <v>2</v>
      </c>
      <c r="D3" s="8"/>
      <c r="E3" s="8"/>
      <c r="F3" s="5"/>
      <c r="G3" s="15" t="s">
        <v>3</v>
      </c>
      <c r="H3" s="16"/>
      <c r="I3" s="17"/>
      <c r="J3" s="94"/>
      <c r="K3" s="94"/>
      <c r="L3" s="94"/>
      <c r="M3" s="94"/>
      <c r="N3" s="94"/>
      <c r="O3" s="6"/>
      <c r="P3" s="5"/>
    </row>
    <row r="4" spans="1:27" ht="12" customHeight="1">
      <c r="A4" s="6"/>
      <c r="B4" s="5"/>
      <c r="C4" s="19" t="s">
        <v>4</v>
      </c>
      <c r="D4" s="8"/>
      <c r="E4" s="20" t="s">
        <v>5</v>
      </c>
      <c r="F4" s="20"/>
      <c r="G4" s="5"/>
      <c r="H4" s="8"/>
      <c r="I4" s="8"/>
      <c r="J4" s="8"/>
      <c r="K4" s="8"/>
      <c r="L4" s="8"/>
      <c r="M4" s="8"/>
      <c r="N4" s="8"/>
      <c r="O4" s="6"/>
      <c r="P4" s="5"/>
      <c r="Q4" s="21"/>
      <c r="R4" s="21"/>
      <c r="U4" s="18"/>
      <c r="V4" s="18"/>
      <c r="W4" s="18"/>
      <c r="X4" s="18"/>
      <c r="Y4" s="18"/>
      <c r="Z4" s="18"/>
      <c r="AA4" s="18"/>
    </row>
    <row r="5" spans="1:18" ht="12.75">
      <c r="A5" s="6"/>
      <c r="B5" s="22" t="s">
        <v>6</v>
      </c>
      <c r="C5" s="95" t="s">
        <v>7</v>
      </c>
      <c r="D5" s="95"/>
      <c r="E5" s="95"/>
      <c r="F5" s="22" t="s">
        <v>6</v>
      </c>
      <c r="G5" s="96" t="s">
        <v>8</v>
      </c>
      <c r="H5" s="96"/>
      <c r="I5" s="96"/>
      <c r="J5" s="96"/>
      <c r="K5" s="96"/>
      <c r="L5" s="96"/>
      <c r="M5" s="96"/>
      <c r="N5" s="96"/>
      <c r="O5" s="6"/>
      <c r="P5" s="5"/>
      <c r="Q5" s="21"/>
      <c r="R5" s="21"/>
    </row>
    <row r="6" spans="1:18" ht="14.25">
      <c r="A6" s="6"/>
      <c r="B6" s="23" t="s">
        <v>9</v>
      </c>
      <c r="C6" s="97" t="s">
        <v>65</v>
      </c>
      <c r="D6" s="97"/>
      <c r="E6" s="97"/>
      <c r="F6" s="23" t="s">
        <v>11</v>
      </c>
      <c r="G6" s="98" t="s">
        <v>79</v>
      </c>
      <c r="H6" s="98"/>
      <c r="I6" s="98"/>
      <c r="J6" s="98"/>
      <c r="K6" s="98"/>
      <c r="L6" s="98"/>
      <c r="M6" s="98"/>
      <c r="N6" s="98"/>
      <c r="O6" s="6"/>
      <c r="P6" s="5"/>
      <c r="Q6" s="21"/>
      <c r="R6" s="21"/>
    </row>
    <row r="7" spans="1:18" ht="14.25">
      <c r="A7" s="6"/>
      <c r="B7" s="23" t="s">
        <v>13</v>
      </c>
      <c r="C7" s="97" t="s">
        <v>64</v>
      </c>
      <c r="D7" s="97"/>
      <c r="E7" s="97"/>
      <c r="F7" s="23" t="s">
        <v>15</v>
      </c>
      <c r="G7" s="98" t="s">
        <v>78</v>
      </c>
      <c r="H7" s="98"/>
      <c r="I7" s="98"/>
      <c r="J7" s="98"/>
      <c r="K7" s="98"/>
      <c r="L7" s="98"/>
      <c r="M7" s="98"/>
      <c r="N7" s="98"/>
      <c r="O7" s="6"/>
      <c r="P7" s="5"/>
      <c r="Q7" s="21"/>
      <c r="R7" s="21"/>
    </row>
    <row r="8" spans="1:21" ht="14.25">
      <c r="A8" s="6"/>
      <c r="B8" s="25" t="s">
        <v>17</v>
      </c>
      <c r="C8" s="99" t="s">
        <v>62</v>
      </c>
      <c r="D8" s="99"/>
      <c r="E8" s="99"/>
      <c r="F8" s="25" t="s">
        <v>19</v>
      </c>
      <c r="G8" s="100" t="s">
        <v>81</v>
      </c>
      <c r="H8" s="100"/>
      <c r="I8" s="100"/>
      <c r="J8" s="100"/>
      <c r="K8" s="100"/>
      <c r="L8" s="100"/>
      <c r="M8" s="100"/>
      <c r="N8" s="100"/>
      <c r="O8" s="6"/>
      <c r="P8" s="5"/>
      <c r="Q8" s="21"/>
      <c r="R8" s="21"/>
      <c r="U8" s="27"/>
    </row>
    <row r="9" spans="1:18" ht="11.25" customHeight="1">
      <c r="A9" s="5"/>
      <c r="B9" s="28"/>
      <c r="C9" s="29"/>
      <c r="D9" s="29"/>
      <c r="E9" s="29"/>
      <c r="F9" s="28"/>
      <c r="G9" s="29"/>
      <c r="H9" s="29"/>
      <c r="I9" s="29"/>
      <c r="J9" s="29"/>
      <c r="K9" s="29"/>
      <c r="L9" s="29"/>
      <c r="M9" s="29"/>
      <c r="N9" s="29"/>
      <c r="O9" s="6"/>
      <c r="P9" s="5"/>
      <c r="Q9" s="21"/>
      <c r="R9" s="21"/>
    </row>
    <row r="10" spans="1:18" ht="14.25">
      <c r="A10" s="6"/>
      <c r="B10" s="30" t="s">
        <v>22</v>
      </c>
      <c r="C10" s="101"/>
      <c r="D10" s="101"/>
      <c r="E10" s="101"/>
      <c r="F10" s="30" t="s">
        <v>23</v>
      </c>
      <c r="G10" s="102"/>
      <c r="H10" s="102"/>
      <c r="I10" s="102"/>
      <c r="J10" s="102"/>
      <c r="K10" s="102"/>
      <c r="L10" s="102"/>
      <c r="M10" s="102"/>
      <c r="N10" s="102"/>
      <c r="O10" s="6"/>
      <c r="P10" s="5"/>
      <c r="Q10" s="21"/>
      <c r="R10" s="21"/>
    </row>
    <row r="11" spans="1:94" ht="12.75" customHeight="1">
      <c r="A11" s="31"/>
      <c r="B11" s="28"/>
      <c r="C11" s="29"/>
      <c r="D11" s="29"/>
      <c r="E11" s="29"/>
      <c r="F11" s="28"/>
      <c r="G11" s="29"/>
      <c r="H11" s="29"/>
      <c r="I11" s="29"/>
      <c r="J11" s="29"/>
      <c r="K11" s="29"/>
      <c r="L11" s="29"/>
      <c r="M11" s="29"/>
      <c r="N11" s="29"/>
      <c r="O11" s="32"/>
      <c r="P11" s="31"/>
      <c r="Q11" s="33"/>
      <c r="R11" s="33"/>
      <c r="S11" s="34"/>
      <c r="T11" s="34"/>
      <c r="U11" s="35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</row>
    <row r="12" spans="2:16" ht="12">
      <c r="B12" s="37" t="s">
        <v>24</v>
      </c>
      <c r="C12" s="38"/>
      <c r="D12" s="38"/>
      <c r="E12" s="39"/>
      <c r="F12" s="40" t="s">
        <v>24</v>
      </c>
      <c r="G12" s="38"/>
      <c r="H12" s="38"/>
      <c r="I12" s="38"/>
      <c r="J12" s="38"/>
      <c r="K12" s="38"/>
      <c r="L12" s="38"/>
      <c r="M12" s="38"/>
      <c r="N12" s="38"/>
      <c r="O12" s="6"/>
      <c r="P12" s="5"/>
    </row>
    <row r="13" spans="1:18" ht="12" customHeight="1">
      <c r="A13" s="6"/>
      <c r="B13" s="41"/>
      <c r="C13" s="103"/>
      <c r="D13" s="103"/>
      <c r="E13" s="103"/>
      <c r="F13" s="41"/>
      <c r="G13" s="104"/>
      <c r="H13" s="104"/>
      <c r="I13" s="104"/>
      <c r="J13" s="104"/>
      <c r="K13" s="104"/>
      <c r="L13" s="104"/>
      <c r="M13" s="104"/>
      <c r="N13" s="104"/>
      <c r="O13" s="6"/>
      <c r="P13" s="5"/>
      <c r="Q13" s="21"/>
      <c r="R13" s="21"/>
    </row>
    <row r="14" spans="1:18" ht="14.25">
      <c r="A14" s="6"/>
      <c r="B14" s="42"/>
      <c r="C14" s="99"/>
      <c r="D14" s="99"/>
      <c r="E14" s="99"/>
      <c r="F14" s="42"/>
      <c r="G14" s="100"/>
      <c r="H14" s="100"/>
      <c r="I14" s="100"/>
      <c r="J14" s="100"/>
      <c r="K14" s="100"/>
      <c r="L14" s="100"/>
      <c r="M14" s="100"/>
      <c r="N14" s="100"/>
      <c r="O14" s="6"/>
      <c r="P14" s="5"/>
      <c r="Q14" s="21"/>
      <c r="R14" s="21"/>
    </row>
    <row r="15" spans="1:16" ht="14.25" customHeight="1">
      <c r="A15" s="6"/>
      <c r="B15" s="19" t="s">
        <v>25</v>
      </c>
      <c r="C15" s="8"/>
      <c r="D15" s="8"/>
      <c r="E15" s="8"/>
      <c r="F15" s="19" t="s">
        <v>26</v>
      </c>
      <c r="G15" s="43"/>
      <c r="H15" s="43"/>
      <c r="I15" s="43"/>
      <c r="J15" s="8"/>
      <c r="K15" s="8"/>
      <c r="L15" s="8"/>
      <c r="M15" s="44"/>
      <c r="N15" s="5"/>
      <c r="O15" s="6"/>
      <c r="P15" s="5"/>
    </row>
    <row r="16" spans="1:24" ht="15.75" customHeight="1">
      <c r="A16" s="6"/>
      <c r="B16" s="45" t="s">
        <v>27</v>
      </c>
      <c r="C16" s="8"/>
      <c r="D16" s="8"/>
      <c r="E16" s="8"/>
      <c r="F16" s="46" t="s">
        <v>28</v>
      </c>
      <c r="G16" s="46" t="s">
        <v>29</v>
      </c>
      <c r="H16" s="46" t="s">
        <v>30</v>
      </c>
      <c r="I16" s="46" t="s">
        <v>31</v>
      </c>
      <c r="J16" s="46" t="s">
        <v>32</v>
      </c>
      <c r="K16" s="105" t="s">
        <v>33</v>
      </c>
      <c r="L16" s="105"/>
      <c r="M16" s="47" t="s">
        <v>34</v>
      </c>
      <c r="N16" s="48" t="s">
        <v>23</v>
      </c>
      <c r="O16" s="6"/>
      <c r="P16" s="5"/>
      <c r="X16" s="51"/>
    </row>
    <row r="17" spans="1:24" ht="15" customHeight="1">
      <c r="A17" s="52"/>
      <c r="B17" s="53" t="s">
        <v>36</v>
      </c>
      <c r="C17" s="54" t="str">
        <f>IF(C6&gt;"",C6,"")</f>
        <v>Teemu Oinas</v>
      </c>
      <c r="D17" s="54" t="str">
        <f>IF(G6&gt;"",G6,"")</f>
        <v>Lari Ikonen</v>
      </c>
      <c r="E17" s="54">
        <f>IF(E6&gt;"",E6&amp;" - "&amp;I6,"")</f>
      </c>
      <c r="F17" s="55">
        <v>4</v>
      </c>
      <c r="G17" s="56">
        <v>8</v>
      </c>
      <c r="H17" s="56">
        <v>-7</v>
      </c>
      <c r="I17" s="56">
        <v>-9</v>
      </c>
      <c r="J17" s="57">
        <v>-9</v>
      </c>
      <c r="K17" s="58">
        <f aca="true" t="shared" si="0" ref="K17:K23">IF(ISBLANK(F17),"",COUNTIF(F17:J17,"&gt;=0"))</f>
        <v>2</v>
      </c>
      <c r="L17" s="59">
        <f aca="true" t="shared" si="1" ref="L17:L23">IF(ISBLANK(F17),"",(IF(LEFT(F17,1)="-",1,0)+IF(LEFT(G17,1)="-",1,0)+IF(LEFT(H17,1)="-",1,0)+IF(LEFT(I17,1)="-",1,0)+IF(LEFT(J17,1)="-",1,0)))</f>
        <v>3</v>
      </c>
      <c r="M17" s="60">
        <f aca="true" t="shared" si="2" ref="M17:M23">IF(K17=3,1,"")</f>
      </c>
      <c r="N17" s="61">
        <f aca="true" t="shared" si="3" ref="N17:N23">IF(L17=3,1,"")</f>
        <v>1</v>
      </c>
      <c r="O17" s="6"/>
      <c r="P17" s="5"/>
      <c r="X17" s="51"/>
    </row>
    <row r="18" spans="1:24" ht="15" customHeight="1">
      <c r="A18" s="52"/>
      <c r="B18" s="64" t="s">
        <v>37</v>
      </c>
      <c r="C18" s="7" t="str">
        <f>IF(C8&gt;"",C8,"")</f>
        <v>Luka Oinas</v>
      </c>
      <c r="D18" s="54" t="str">
        <f>IF(G8&gt;"",G8,"")</f>
        <v>Manu Karjalainen</v>
      </c>
      <c r="E18" s="65"/>
      <c r="F18" s="66">
        <v>7</v>
      </c>
      <c r="G18" s="67">
        <v>-4</v>
      </c>
      <c r="H18" s="67">
        <v>-3</v>
      </c>
      <c r="I18" s="67">
        <v>-6</v>
      </c>
      <c r="J18" s="68"/>
      <c r="K18" s="58">
        <f t="shared" si="0"/>
        <v>1</v>
      </c>
      <c r="L18" s="59">
        <f t="shared" si="1"/>
        <v>3</v>
      </c>
      <c r="M18" s="60">
        <f t="shared" si="2"/>
      </c>
      <c r="N18" s="61">
        <f t="shared" si="3"/>
        <v>1</v>
      </c>
      <c r="O18" s="6"/>
      <c r="P18" s="5"/>
      <c r="X18" s="51"/>
    </row>
    <row r="19" spans="1:24" ht="15" customHeight="1">
      <c r="A19" s="52"/>
      <c r="B19" s="53" t="s">
        <v>38</v>
      </c>
      <c r="C19" s="54" t="str">
        <f>IF(C7&gt;"",C7,"")</f>
        <v>Lasse Vimpari</v>
      </c>
      <c r="D19" s="54" t="str">
        <f>IF(G7&gt;"",G7,"")</f>
        <v>Matti Kurvinen</v>
      </c>
      <c r="E19" s="69"/>
      <c r="F19" s="66">
        <v>8</v>
      </c>
      <c r="G19" s="67">
        <v>-7</v>
      </c>
      <c r="H19" s="67">
        <v>-9</v>
      </c>
      <c r="I19" s="67">
        <v>-6</v>
      </c>
      <c r="J19" s="68"/>
      <c r="K19" s="58">
        <f t="shared" si="0"/>
        <v>1</v>
      </c>
      <c r="L19" s="59">
        <f t="shared" si="1"/>
        <v>3</v>
      </c>
      <c r="M19" s="60">
        <f t="shared" si="2"/>
      </c>
      <c r="N19" s="61">
        <f t="shared" si="3"/>
        <v>1</v>
      </c>
      <c r="O19" s="6"/>
      <c r="P19" s="5"/>
      <c r="X19" s="51"/>
    </row>
    <row r="20" spans="1:24" ht="15" customHeight="1">
      <c r="A20" s="52"/>
      <c r="B20" s="64" t="s">
        <v>39</v>
      </c>
      <c r="C20" s="54" t="str">
        <f>IF(C6&gt;"",C6,"")</f>
        <v>Teemu Oinas</v>
      </c>
      <c r="D20" s="54" t="str">
        <f>IF(G8&gt;"",G8,"")</f>
        <v>Manu Karjalainen</v>
      </c>
      <c r="E20" s="65"/>
      <c r="F20" s="66">
        <v>-6</v>
      </c>
      <c r="G20" s="67">
        <v>-8</v>
      </c>
      <c r="H20" s="67">
        <v>13</v>
      </c>
      <c r="I20" s="67">
        <v>-9</v>
      </c>
      <c r="J20" s="68"/>
      <c r="K20" s="58">
        <f t="shared" si="0"/>
        <v>1</v>
      </c>
      <c r="L20" s="59">
        <f t="shared" si="1"/>
        <v>3</v>
      </c>
      <c r="M20" s="60">
        <f t="shared" si="2"/>
      </c>
      <c r="N20" s="61">
        <f t="shared" si="3"/>
        <v>1</v>
      </c>
      <c r="O20" s="6"/>
      <c r="P20" s="5"/>
      <c r="X20" s="51"/>
    </row>
    <row r="21" spans="1:24" ht="15" customHeight="1">
      <c r="A21" s="52"/>
      <c r="B21" s="53" t="s">
        <v>40</v>
      </c>
      <c r="C21" s="54" t="str">
        <f>IF(C7&gt;"",C7,"")</f>
        <v>Lasse Vimpari</v>
      </c>
      <c r="D21" s="54" t="str">
        <f>IF(G6&gt;"",G6,"")</f>
        <v>Lari Ikonen</v>
      </c>
      <c r="E21" s="69"/>
      <c r="F21" s="66"/>
      <c r="G21" s="67"/>
      <c r="H21" s="67"/>
      <c r="I21" s="67"/>
      <c r="J21" s="68"/>
      <c r="K21" s="58">
        <f t="shared" si="0"/>
      </c>
      <c r="L21" s="59">
        <f t="shared" si="1"/>
      </c>
      <c r="M21" s="60">
        <f t="shared" si="2"/>
      </c>
      <c r="N21" s="61">
        <f t="shared" si="3"/>
      </c>
      <c r="O21" s="6"/>
      <c r="P21" s="5"/>
      <c r="X21" s="51"/>
    </row>
    <row r="22" spans="1:24" ht="15" customHeight="1">
      <c r="A22" s="6"/>
      <c r="B22" s="53" t="s">
        <v>41</v>
      </c>
      <c r="C22" s="54" t="str">
        <f>IF(C10="",C8,C10)</f>
        <v>Luka Oinas</v>
      </c>
      <c r="D22" s="54" t="str">
        <f>IF(G10="",G7,G10)</f>
        <v>Matti Kurvinen</v>
      </c>
      <c r="E22" s="69"/>
      <c r="F22" s="66"/>
      <c r="G22" s="67"/>
      <c r="H22" s="67"/>
      <c r="I22" s="67"/>
      <c r="J22" s="68"/>
      <c r="K22" s="58">
        <f t="shared" si="0"/>
      </c>
      <c r="L22" s="70">
        <f t="shared" si="1"/>
      </c>
      <c r="M22" s="71">
        <f t="shared" si="2"/>
      </c>
      <c r="N22" s="72">
        <f t="shared" si="3"/>
      </c>
      <c r="O22" s="6"/>
      <c r="P22" s="5"/>
      <c r="X22" s="51"/>
    </row>
    <row r="23" spans="1:24" ht="15" customHeight="1">
      <c r="A23" s="52"/>
      <c r="B23" s="53" t="s">
        <v>42</v>
      </c>
      <c r="C23" s="73">
        <f>IF(C14&gt;"",C14&amp;" / "&amp;C13,"")</f>
      </c>
      <c r="D23" s="73">
        <f>IF(G14&gt;"",G14&amp;" / "&amp;G13,"")</f>
      </c>
      <c r="E23" s="74"/>
      <c r="F23" s="75"/>
      <c r="G23" s="76"/>
      <c r="H23" s="76"/>
      <c r="I23" s="76"/>
      <c r="J23" s="77"/>
      <c r="K23" s="58">
        <f t="shared" si="0"/>
      </c>
      <c r="L23" s="70">
        <f t="shared" si="1"/>
      </c>
      <c r="M23" s="71">
        <f t="shared" si="2"/>
      </c>
      <c r="N23" s="72">
        <f t="shared" si="3"/>
      </c>
      <c r="O23" s="6"/>
      <c r="P23" s="5"/>
      <c r="X23" s="51"/>
    </row>
    <row r="24" spans="1:16" ht="15.75" customHeight="1">
      <c r="A24" s="6"/>
      <c r="B24" s="8"/>
      <c r="C24" s="8"/>
      <c r="D24" s="8"/>
      <c r="E24" s="8"/>
      <c r="F24" s="8"/>
      <c r="G24" s="8"/>
      <c r="H24" s="8"/>
      <c r="I24" s="78" t="s">
        <v>43</v>
      </c>
      <c r="J24" s="79"/>
      <c r="K24" s="80">
        <f>IF(ISBLANK(C6),"",SUM(K17:K22))</f>
        <v>5</v>
      </c>
      <c r="L24" s="81">
        <f>IF(ISBLANK(G6),"",SUM(L17:L22))</f>
        <v>12</v>
      </c>
      <c r="M24" s="82">
        <f>IF(ISBLANK(F17),"",SUM(M17:M23))</f>
        <v>0</v>
      </c>
      <c r="N24" s="83">
        <f>IF(ISBLANK(F17),"",SUM(N17:N23))</f>
        <v>4</v>
      </c>
      <c r="O24" s="6"/>
      <c r="P24" s="5"/>
    </row>
    <row r="25" spans="1:16" ht="12" customHeight="1">
      <c r="A25" s="6"/>
      <c r="B25" s="84" t="s">
        <v>44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/>
      <c r="P25" s="5"/>
    </row>
    <row r="26" spans="1:16" ht="12">
      <c r="A26" s="6"/>
      <c r="B26" s="85" t="s">
        <v>45</v>
      </c>
      <c r="C26" s="85"/>
      <c r="D26" s="85" t="s">
        <v>46</v>
      </c>
      <c r="E26" s="86"/>
      <c r="F26" s="85"/>
      <c r="G26" s="85" t="s">
        <v>47</v>
      </c>
      <c r="H26" s="86"/>
      <c r="I26" s="85"/>
      <c r="J26" s="87" t="s">
        <v>48</v>
      </c>
      <c r="K26" s="5"/>
      <c r="L26" s="8"/>
      <c r="M26" s="8"/>
      <c r="N26" s="8"/>
      <c r="O26" s="6"/>
      <c r="P26" s="5"/>
    </row>
    <row r="27" spans="1:16" ht="15">
      <c r="A27" s="88"/>
      <c r="B27" s="89"/>
      <c r="C27" s="89"/>
      <c r="D27" s="89"/>
      <c r="E27" s="89"/>
      <c r="F27" s="89"/>
      <c r="G27" s="89"/>
      <c r="H27" s="89"/>
      <c r="I27" s="89"/>
      <c r="J27" s="106" t="s">
        <v>77</v>
      </c>
      <c r="K27" s="106"/>
      <c r="L27" s="106"/>
      <c r="M27" s="106"/>
      <c r="N27" s="106"/>
      <c r="O27" s="6"/>
      <c r="P27" s="5"/>
    </row>
    <row r="28" spans="1:16" ht="9.75" customHeight="1">
      <c r="A28" s="90"/>
      <c r="B28" s="91"/>
      <c r="C28" s="91"/>
      <c r="D28" s="91"/>
      <c r="E28" s="91"/>
      <c r="F28" s="91"/>
      <c r="G28" s="91"/>
      <c r="H28" s="91"/>
      <c r="I28" s="91"/>
      <c r="J28" s="92"/>
      <c r="K28" s="92"/>
      <c r="L28" s="92"/>
      <c r="M28" s="92"/>
      <c r="N28" s="92"/>
      <c r="O28" s="6"/>
      <c r="P28" s="5"/>
    </row>
    <row r="29" ht="12">
      <c r="B29" s="12"/>
    </row>
    <row r="31" ht="12.75" customHeight="1"/>
    <row r="46" ht="12">
      <c r="X46" s="51"/>
    </row>
    <row r="47" ht="12">
      <c r="X47" s="51"/>
    </row>
    <row r="48" ht="12">
      <c r="X48" s="51"/>
    </row>
    <row r="49" ht="12">
      <c r="X49" s="51"/>
    </row>
    <row r="50" ht="12">
      <c r="X50" s="51"/>
    </row>
    <row r="51" ht="12">
      <c r="X51" s="51"/>
    </row>
    <row r="52" ht="12">
      <c r="X52" s="51"/>
    </row>
    <row r="53" ht="12">
      <c r="X53" s="51"/>
    </row>
    <row r="73" ht="12">
      <c r="X73" s="51"/>
    </row>
    <row r="74" ht="12">
      <c r="X74" s="51"/>
    </row>
    <row r="75" ht="12">
      <c r="X75" s="51"/>
    </row>
    <row r="76" ht="12">
      <c r="X76" s="51"/>
    </row>
    <row r="77" ht="12">
      <c r="X77" s="51"/>
    </row>
    <row r="78" ht="12">
      <c r="X78" s="51"/>
    </row>
    <row r="79" ht="12">
      <c r="X79" s="51"/>
    </row>
    <row r="80" ht="12">
      <c r="X80" s="51"/>
    </row>
    <row r="100" ht="12">
      <c r="X100" s="51"/>
    </row>
    <row r="101" ht="12">
      <c r="X101" s="51"/>
    </row>
    <row r="102" ht="12">
      <c r="X102" s="51"/>
    </row>
    <row r="103" ht="12">
      <c r="X103" s="51"/>
    </row>
    <row r="104" ht="12">
      <c r="X104" s="51"/>
    </row>
    <row r="105" ht="12">
      <c r="X105" s="51"/>
    </row>
    <row r="106" ht="12">
      <c r="X106" s="51"/>
    </row>
    <row r="107" ht="12">
      <c r="X107" s="51"/>
    </row>
  </sheetData>
  <sheetProtection selectLockedCells="1" selectUnlockedCells="1"/>
  <mergeCells count="18">
    <mergeCell ref="C13:E13"/>
    <mergeCell ref="G13:N13"/>
    <mergeCell ref="C14:E14"/>
    <mergeCell ref="G14:N14"/>
    <mergeCell ref="K16:L16"/>
    <mergeCell ref="J27:N27"/>
    <mergeCell ref="C7:E7"/>
    <mergeCell ref="G7:N7"/>
    <mergeCell ref="C8:E8"/>
    <mergeCell ref="G8:N8"/>
    <mergeCell ref="C10:E10"/>
    <mergeCell ref="G10:N10"/>
    <mergeCell ref="J2:N2"/>
    <mergeCell ref="J3:N3"/>
    <mergeCell ref="C5:E5"/>
    <mergeCell ref="G5:N5"/>
    <mergeCell ref="C6:E6"/>
    <mergeCell ref="G6:N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Roman,Tavallinen"&amp;12&amp;A</oddHeader>
    <oddFooter>&amp;C&amp;"Times New Roman,Tavallinen"&amp;12Sivu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P107"/>
  <sheetViews>
    <sheetView zoomScalePageLayoutView="0" workbookViewId="0" topLeftCell="A1">
      <selection activeCell="B2" sqref="B2"/>
    </sheetView>
  </sheetViews>
  <sheetFormatPr defaultColWidth="11.57421875" defaultRowHeight="12.75"/>
  <cols>
    <col min="1" max="1" width="1.1484375" style="0" customWidth="1"/>
    <col min="2" max="2" width="5.8515625" style="0" customWidth="1"/>
    <col min="3" max="3" width="20.00390625" style="0" customWidth="1"/>
    <col min="4" max="4" width="19.8515625" style="0" customWidth="1"/>
    <col min="5" max="5" width="1.1484375" style="0" customWidth="1"/>
    <col min="6" max="6" width="5.7109375" style="0" customWidth="1"/>
    <col min="7" max="7" width="5.00390625" style="0" customWidth="1"/>
    <col min="8" max="10" width="5.8515625" style="0" customWidth="1"/>
    <col min="11" max="11" width="3.7109375" style="0" customWidth="1"/>
    <col min="12" max="14" width="3.8515625" style="0" customWidth="1"/>
    <col min="15" max="15" width="1.1484375" style="0" customWidth="1"/>
    <col min="16" max="18" width="3.28125" style="0" customWidth="1"/>
    <col min="19" max="21" width="3.8515625" style="0" customWidth="1"/>
    <col min="22" max="22" width="2.8515625" style="0" customWidth="1"/>
    <col min="23" max="23" width="29.28125" style="0" customWidth="1"/>
    <col min="24" max="94" width="8.7109375" style="0" customWidth="1"/>
  </cols>
  <sheetData>
    <row r="1" spans="1:16" ht="7.5" customHeight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</row>
    <row r="2" spans="1:16" ht="15">
      <c r="A2" s="6"/>
      <c r="B2" s="5"/>
      <c r="C2" s="7" t="s">
        <v>0</v>
      </c>
      <c r="D2" s="8"/>
      <c r="E2" s="8"/>
      <c r="F2" s="5"/>
      <c r="G2" s="9" t="s">
        <v>1</v>
      </c>
      <c r="H2" s="10"/>
      <c r="I2" s="11"/>
      <c r="J2" s="93">
        <v>45038</v>
      </c>
      <c r="K2" s="93"/>
      <c r="L2" s="93"/>
      <c r="M2" s="93"/>
      <c r="N2" s="93"/>
      <c r="O2" s="6"/>
      <c r="P2" s="5"/>
    </row>
    <row r="3" spans="1:16" ht="17.25" customHeight="1">
      <c r="A3" s="6"/>
      <c r="B3" s="13"/>
      <c r="C3" s="14" t="s">
        <v>2</v>
      </c>
      <c r="D3" s="8"/>
      <c r="E3" s="8"/>
      <c r="F3" s="5"/>
      <c r="G3" s="15" t="s">
        <v>3</v>
      </c>
      <c r="H3" s="16"/>
      <c r="I3" s="17"/>
      <c r="J3" s="94"/>
      <c r="K3" s="94"/>
      <c r="L3" s="94"/>
      <c r="M3" s="94"/>
      <c r="N3" s="94"/>
      <c r="O3" s="6"/>
      <c r="P3" s="5"/>
    </row>
    <row r="4" spans="1:27" ht="12" customHeight="1">
      <c r="A4" s="6"/>
      <c r="B4" s="5"/>
      <c r="C4" s="19" t="s">
        <v>4</v>
      </c>
      <c r="D4" s="8"/>
      <c r="E4" s="20" t="s">
        <v>5</v>
      </c>
      <c r="F4" s="20"/>
      <c r="G4" s="5"/>
      <c r="H4" s="8"/>
      <c r="I4" s="8"/>
      <c r="J4" s="8"/>
      <c r="K4" s="8"/>
      <c r="L4" s="8"/>
      <c r="M4" s="8"/>
      <c r="N4" s="8"/>
      <c r="O4" s="6"/>
      <c r="P4" s="5"/>
      <c r="Q4" s="21"/>
      <c r="R4" s="21"/>
      <c r="U4" s="18"/>
      <c r="V4" s="18"/>
      <c r="W4" s="18"/>
      <c r="X4" s="18"/>
      <c r="Y4" s="18"/>
      <c r="Z4" s="18"/>
      <c r="AA4" s="18"/>
    </row>
    <row r="5" spans="1:18" ht="12.75">
      <c r="A5" s="6"/>
      <c r="B5" s="22" t="s">
        <v>6</v>
      </c>
      <c r="C5" s="95" t="s">
        <v>67</v>
      </c>
      <c r="D5" s="95"/>
      <c r="E5" s="95"/>
      <c r="F5" s="22" t="s">
        <v>6</v>
      </c>
      <c r="G5" s="96" t="s">
        <v>8</v>
      </c>
      <c r="H5" s="96"/>
      <c r="I5" s="96"/>
      <c r="J5" s="96"/>
      <c r="K5" s="96"/>
      <c r="L5" s="96"/>
      <c r="M5" s="96"/>
      <c r="N5" s="96"/>
      <c r="O5" s="6"/>
      <c r="P5" s="5"/>
      <c r="Q5" s="21"/>
      <c r="R5" s="21"/>
    </row>
    <row r="6" spans="1:18" ht="14.25">
      <c r="A6" s="6"/>
      <c r="B6" s="23" t="s">
        <v>9</v>
      </c>
      <c r="C6" s="97" t="s">
        <v>69</v>
      </c>
      <c r="D6" s="97"/>
      <c r="E6" s="97"/>
      <c r="F6" s="23" t="s">
        <v>11</v>
      </c>
      <c r="G6" s="98" t="s">
        <v>12</v>
      </c>
      <c r="H6" s="98"/>
      <c r="I6" s="98"/>
      <c r="J6" s="98"/>
      <c r="K6" s="98"/>
      <c r="L6" s="98"/>
      <c r="M6" s="98"/>
      <c r="N6" s="98"/>
      <c r="O6" s="6"/>
      <c r="P6" s="5"/>
      <c r="Q6" s="21"/>
      <c r="R6" s="21"/>
    </row>
    <row r="7" spans="1:18" ht="14.25">
      <c r="A7" s="6"/>
      <c r="B7" s="23" t="s">
        <v>13</v>
      </c>
      <c r="C7" s="97" t="s">
        <v>80</v>
      </c>
      <c r="D7" s="97"/>
      <c r="E7" s="97"/>
      <c r="F7" s="23" t="s">
        <v>15</v>
      </c>
      <c r="G7" s="98" t="s">
        <v>16</v>
      </c>
      <c r="H7" s="98"/>
      <c r="I7" s="98"/>
      <c r="J7" s="98"/>
      <c r="K7" s="98"/>
      <c r="L7" s="98"/>
      <c r="M7" s="98"/>
      <c r="N7" s="98"/>
      <c r="O7" s="6"/>
      <c r="P7" s="5"/>
      <c r="Q7" s="21"/>
      <c r="R7" s="21"/>
    </row>
    <row r="8" spans="1:21" ht="14.25">
      <c r="A8" s="6"/>
      <c r="B8" s="25" t="s">
        <v>17</v>
      </c>
      <c r="C8" s="99" t="s">
        <v>68</v>
      </c>
      <c r="D8" s="99"/>
      <c r="E8" s="99"/>
      <c r="F8" s="25" t="s">
        <v>19</v>
      </c>
      <c r="G8" s="100" t="s">
        <v>20</v>
      </c>
      <c r="H8" s="100"/>
      <c r="I8" s="100"/>
      <c r="J8" s="100"/>
      <c r="K8" s="100"/>
      <c r="L8" s="100"/>
      <c r="M8" s="100"/>
      <c r="N8" s="100"/>
      <c r="O8" s="6"/>
      <c r="P8" s="5"/>
      <c r="Q8" s="21"/>
      <c r="R8" s="21"/>
      <c r="U8" s="27"/>
    </row>
    <row r="9" spans="1:18" ht="11.25" customHeight="1">
      <c r="A9" s="5"/>
      <c r="B9" s="28"/>
      <c r="C9" s="29"/>
      <c r="D9" s="29"/>
      <c r="E9" s="29"/>
      <c r="F9" s="28"/>
      <c r="G9" s="29"/>
      <c r="H9" s="29"/>
      <c r="I9" s="29"/>
      <c r="J9" s="29"/>
      <c r="K9" s="29"/>
      <c r="L9" s="29"/>
      <c r="M9" s="29"/>
      <c r="N9" s="29"/>
      <c r="O9" s="6"/>
      <c r="P9" s="5"/>
      <c r="Q9" s="21"/>
      <c r="R9" s="21"/>
    </row>
    <row r="10" spans="1:18" ht="14.25">
      <c r="A10" s="6"/>
      <c r="B10" s="30" t="s">
        <v>22</v>
      </c>
      <c r="C10" s="101"/>
      <c r="D10" s="101"/>
      <c r="E10" s="101"/>
      <c r="F10" s="30" t="s">
        <v>23</v>
      </c>
      <c r="G10" s="102"/>
      <c r="H10" s="102"/>
      <c r="I10" s="102"/>
      <c r="J10" s="102"/>
      <c r="K10" s="102"/>
      <c r="L10" s="102"/>
      <c r="M10" s="102"/>
      <c r="N10" s="102"/>
      <c r="O10" s="6"/>
      <c r="P10" s="5"/>
      <c r="Q10" s="21"/>
      <c r="R10" s="21"/>
    </row>
    <row r="11" spans="1:94" ht="12.75" customHeight="1">
      <c r="A11" s="31"/>
      <c r="B11" s="28"/>
      <c r="C11" s="29"/>
      <c r="D11" s="29"/>
      <c r="E11" s="29"/>
      <c r="F11" s="28"/>
      <c r="G11" s="29"/>
      <c r="H11" s="29"/>
      <c r="I11" s="29"/>
      <c r="J11" s="29"/>
      <c r="K11" s="29"/>
      <c r="L11" s="29"/>
      <c r="M11" s="29"/>
      <c r="N11" s="29"/>
      <c r="O11" s="32"/>
      <c r="P11" s="31"/>
      <c r="Q11" s="33"/>
      <c r="R11" s="33"/>
      <c r="S11" s="34"/>
      <c r="T11" s="34"/>
      <c r="U11" s="35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</row>
    <row r="12" spans="2:16" ht="12">
      <c r="B12" s="37" t="s">
        <v>24</v>
      </c>
      <c r="C12" s="38"/>
      <c r="D12" s="38"/>
      <c r="E12" s="39"/>
      <c r="F12" s="40" t="s">
        <v>24</v>
      </c>
      <c r="G12" s="38"/>
      <c r="H12" s="38"/>
      <c r="I12" s="38"/>
      <c r="J12" s="38"/>
      <c r="K12" s="38"/>
      <c r="L12" s="38"/>
      <c r="M12" s="38"/>
      <c r="N12" s="38"/>
      <c r="O12" s="6"/>
      <c r="P12" s="5"/>
    </row>
    <row r="13" spans="1:18" ht="12" customHeight="1">
      <c r="A13" s="6"/>
      <c r="B13" s="41"/>
      <c r="C13" s="103"/>
      <c r="D13" s="103"/>
      <c r="E13" s="103"/>
      <c r="F13" s="41"/>
      <c r="G13" s="104"/>
      <c r="H13" s="104"/>
      <c r="I13" s="104"/>
      <c r="J13" s="104"/>
      <c r="K13" s="104"/>
      <c r="L13" s="104"/>
      <c r="M13" s="104"/>
      <c r="N13" s="104"/>
      <c r="O13" s="6"/>
      <c r="P13" s="5"/>
      <c r="Q13" s="21"/>
      <c r="R13" s="21"/>
    </row>
    <row r="14" spans="1:18" ht="14.25">
      <c r="A14" s="6"/>
      <c r="B14" s="42"/>
      <c r="C14" s="99"/>
      <c r="D14" s="99"/>
      <c r="E14" s="99"/>
      <c r="F14" s="42"/>
      <c r="G14" s="100"/>
      <c r="H14" s="100"/>
      <c r="I14" s="100"/>
      <c r="J14" s="100"/>
      <c r="K14" s="100"/>
      <c r="L14" s="100"/>
      <c r="M14" s="100"/>
      <c r="N14" s="100"/>
      <c r="O14" s="6"/>
      <c r="P14" s="5"/>
      <c r="Q14" s="21"/>
      <c r="R14" s="21"/>
    </row>
    <row r="15" spans="1:16" ht="14.25" customHeight="1">
      <c r="A15" s="6"/>
      <c r="B15" s="19" t="s">
        <v>25</v>
      </c>
      <c r="C15" s="8"/>
      <c r="D15" s="8"/>
      <c r="E15" s="8"/>
      <c r="F15" s="19" t="s">
        <v>26</v>
      </c>
      <c r="G15" s="43"/>
      <c r="H15" s="43"/>
      <c r="I15" s="43"/>
      <c r="J15" s="8"/>
      <c r="K15" s="8"/>
      <c r="L15" s="8"/>
      <c r="M15" s="44"/>
      <c r="N15" s="5"/>
      <c r="O15" s="6"/>
      <c r="P15" s="5"/>
    </row>
    <row r="16" spans="1:24" ht="15.75" customHeight="1">
      <c r="A16" s="6"/>
      <c r="B16" s="45" t="s">
        <v>27</v>
      </c>
      <c r="C16" s="8"/>
      <c r="D16" s="8"/>
      <c r="E16" s="8"/>
      <c r="F16" s="46" t="s">
        <v>28</v>
      </c>
      <c r="G16" s="46" t="s">
        <v>29</v>
      </c>
      <c r="H16" s="46" t="s">
        <v>30</v>
      </c>
      <c r="I16" s="46" t="s">
        <v>31</v>
      </c>
      <c r="J16" s="46" t="s">
        <v>32</v>
      </c>
      <c r="K16" s="105" t="s">
        <v>33</v>
      </c>
      <c r="L16" s="105"/>
      <c r="M16" s="47" t="s">
        <v>34</v>
      </c>
      <c r="N16" s="48" t="s">
        <v>23</v>
      </c>
      <c r="O16" s="6"/>
      <c r="P16" s="5"/>
      <c r="X16" s="51"/>
    </row>
    <row r="17" spans="1:24" ht="15" customHeight="1">
      <c r="A17" s="52"/>
      <c r="B17" s="53" t="s">
        <v>36</v>
      </c>
      <c r="C17" s="54" t="str">
        <f>IF(C6&gt;"",C6,"")</f>
        <v>Thomas Lundström</v>
      </c>
      <c r="D17" s="54" t="str">
        <f>IF(G6&gt;"",G6,"")</f>
        <v>Riku Anttila</v>
      </c>
      <c r="E17" s="54">
        <f>IF(E6&gt;"",E6&amp;" - "&amp;I6,"")</f>
      </c>
      <c r="F17" s="55">
        <v>-8</v>
      </c>
      <c r="G17" s="56">
        <v>8</v>
      </c>
      <c r="H17" s="56">
        <v>7</v>
      </c>
      <c r="I17" s="56">
        <v>10</v>
      </c>
      <c r="J17" s="57"/>
      <c r="K17" s="58">
        <f aca="true" t="shared" si="0" ref="K17:K23">IF(ISBLANK(F17),"",COUNTIF(F17:J17,"&gt;=0"))</f>
        <v>3</v>
      </c>
      <c r="L17" s="59">
        <f aca="true" t="shared" si="1" ref="L17:L23">IF(ISBLANK(F17),"",(IF(LEFT(F17,1)="-",1,0)+IF(LEFT(G17,1)="-",1,0)+IF(LEFT(H17,1)="-",1,0)+IF(LEFT(I17,1)="-",1,0)+IF(LEFT(J17,1)="-",1,0)))</f>
        <v>1</v>
      </c>
      <c r="M17" s="60">
        <f aca="true" t="shared" si="2" ref="M17:M23">IF(K17=3,1,"")</f>
        <v>1</v>
      </c>
      <c r="N17" s="61">
        <f aca="true" t="shared" si="3" ref="N17:N23">IF(L17=3,1,"")</f>
      </c>
      <c r="O17" s="6"/>
      <c r="P17" s="5"/>
      <c r="X17" s="51"/>
    </row>
    <row r="18" spans="1:24" ht="15" customHeight="1">
      <c r="A18" s="52"/>
      <c r="B18" s="64" t="s">
        <v>37</v>
      </c>
      <c r="C18" s="7" t="str">
        <f>IF(C8&gt;"",C8,"")</f>
        <v>Thomas Hallbäck</v>
      </c>
      <c r="D18" s="54" t="str">
        <f>IF(G8&gt;"",G8,"")</f>
        <v>Petri Kotamäki</v>
      </c>
      <c r="E18" s="65"/>
      <c r="F18" s="66">
        <v>8</v>
      </c>
      <c r="G18" s="67">
        <v>-12</v>
      </c>
      <c r="H18" s="67">
        <v>5</v>
      </c>
      <c r="I18" s="67">
        <v>7</v>
      </c>
      <c r="J18" s="68"/>
      <c r="K18" s="58">
        <f t="shared" si="0"/>
        <v>3</v>
      </c>
      <c r="L18" s="59">
        <f t="shared" si="1"/>
        <v>1</v>
      </c>
      <c r="M18" s="60">
        <f t="shared" si="2"/>
        <v>1</v>
      </c>
      <c r="N18" s="61">
        <f t="shared" si="3"/>
      </c>
      <c r="O18" s="6"/>
      <c r="P18" s="5"/>
      <c r="X18" s="51"/>
    </row>
    <row r="19" spans="1:24" ht="15" customHeight="1">
      <c r="A19" s="52"/>
      <c r="B19" s="53" t="s">
        <v>38</v>
      </c>
      <c r="C19" s="54" t="str">
        <f>IF(C7&gt;"",C7,"")</f>
        <v>Mattias Bergkvist</v>
      </c>
      <c r="D19" s="54" t="str">
        <f>IF(G7&gt;"",G7,"")</f>
        <v>Jukka Kansonen</v>
      </c>
      <c r="E19" s="69"/>
      <c r="F19" s="66">
        <v>6</v>
      </c>
      <c r="G19" s="67">
        <v>8</v>
      </c>
      <c r="H19" s="67">
        <v>10</v>
      </c>
      <c r="I19" s="67"/>
      <c r="J19" s="68"/>
      <c r="K19" s="58">
        <f t="shared" si="0"/>
        <v>3</v>
      </c>
      <c r="L19" s="59">
        <f t="shared" si="1"/>
        <v>0</v>
      </c>
      <c r="M19" s="60">
        <f t="shared" si="2"/>
        <v>1</v>
      </c>
      <c r="N19" s="61">
        <f t="shared" si="3"/>
      </c>
      <c r="O19" s="6"/>
      <c r="P19" s="5"/>
      <c r="X19" s="51"/>
    </row>
    <row r="20" spans="1:24" ht="15" customHeight="1">
      <c r="A20" s="52"/>
      <c r="B20" s="64" t="s">
        <v>39</v>
      </c>
      <c r="C20" s="54" t="str">
        <f>IF(C6&gt;"",C6,"")</f>
        <v>Thomas Lundström</v>
      </c>
      <c r="D20" s="54" t="str">
        <f>IF(G8&gt;"",G8,"")</f>
        <v>Petri Kotamäki</v>
      </c>
      <c r="E20" s="65"/>
      <c r="F20" s="66">
        <v>5</v>
      </c>
      <c r="G20" s="67">
        <v>6</v>
      </c>
      <c r="H20" s="67">
        <v>6</v>
      </c>
      <c r="I20" s="67"/>
      <c r="J20" s="68"/>
      <c r="K20" s="58">
        <f t="shared" si="0"/>
        <v>3</v>
      </c>
      <c r="L20" s="59">
        <f t="shared" si="1"/>
        <v>0</v>
      </c>
      <c r="M20" s="60">
        <f t="shared" si="2"/>
        <v>1</v>
      </c>
      <c r="N20" s="61">
        <f t="shared" si="3"/>
      </c>
      <c r="O20" s="6"/>
      <c r="P20" s="5"/>
      <c r="X20" s="51"/>
    </row>
    <row r="21" spans="1:24" ht="15" customHeight="1">
      <c r="A21" s="52"/>
      <c r="B21" s="53" t="s">
        <v>40</v>
      </c>
      <c r="C21" s="54" t="str">
        <f>IF(C7&gt;"",C7,"")</f>
        <v>Mattias Bergkvist</v>
      </c>
      <c r="D21" s="54" t="str">
        <f>IF(G6&gt;"",G6,"")</f>
        <v>Riku Anttila</v>
      </c>
      <c r="E21" s="69"/>
      <c r="F21" s="66"/>
      <c r="G21" s="67"/>
      <c r="H21" s="67"/>
      <c r="I21" s="67"/>
      <c r="J21" s="68"/>
      <c r="K21" s="58">
        <f t="shared" si="0"/>
      </c>
      <c r="L21" s="59">
        <f t="shared" si="1"/>
      </c>
      <c r="M21" s="60">
        <f t="shared" si="2"/>
      </c>
      <c r="N21" s="61">
        <f t="shared" si="3"/>
      </c>
      <c r="O21" s="6"/>
      <c r="P21" s="5"/>
      <c r="X21" s="51"/>
    </row>
    <row r="22" spans="1:24" ht="15" customHeight="1">
      <c r="A22" s="6"/>
      <c r="B22" s="53" t="s">
        <v>41</v>
      </c>
      <c r="C22" s="54" t="str">
        <f>IF(C10="",C8,C10)</f>
        <v>Thomas Hallbäck</v>
      </c>
      <c r="D22" s="54" t="str">
        <f>IF(G10="",G7,G10)</f>
        <v>Jukka Kansonen</v>
      </c>
      <c r="E22" s="69"/>
      <c r="F22" s="66"/>
      <c r="G22" s="67"/>
      <c r="H22" s="67"/>
      <c r="I22" s="67"/>
      <c r="J22" s="68"/>
      <c r="K22" s="58">
        <f t="shared" si="0"/>
      </c>
      <c r="L22" s="70">
        <f t="shared" si="1"/>
      </c>
      <c r="M22" s="71">
        <f t="shared" si="2"/>
      </c>
      <c r="N22" s="72">
        <f t="shared" si="3"/>
      </c>
      <c r="O22" s="6"/>
      <c r="P22" s="5"/>
      <c r="X22" s="51"/>
    </row>
    <row r="23" spans="1:24" ht="15" customHeight="1">
      <c r="A23" s="52"/>
      <c r="B23" s="53" t="s">
        <v>42</v>
      </c>
      <c r="C23" s="73">
        <f>IF(C14&gt;"",C14&amp;" / "&amp;C13,"")</f>
      </c>
      <c r="D23" s="73">
        <f>IF(G14&gt;"",G14&amp;" / "&amp;G13,"")</f>
      </c>
      <c r="E23" s="74"/>
      <c r="F23" s="75"/>
      <c r="G23" s="76"/>
      <c r="H23" s="76"/>
      <c r="I23" s="76"/>
      <c r="J23" s="77"/>
      <c r="K23" s="58">
        <f t="shared" si="0"/>
      </c>
      <c r="L23" s="70">
        <f t="shared" si="1"/>
      </c>
      <c r="M23" s="71">
        <f t="shared" si="2"/>
      </c>
      <c r="N23" s="72">
        <f t="shared" si="3"/>
      </c>
      <c r="O23" s="6"/>
      <c r="P23" s="5"/>
      <c r="X23" s="51"/>
    </row>
    <row r="24" spans="1:16" ht="15.75" customHeight="1">
      <c r="A24" s="6"/>
      <c r="B24" s="8"/>
      <c r="C24" s="8"/>
      <c r="D24" s="8"/>
      <c r="E24" s="8"/>
      <c r="F24" s="8"/>
      <c r="G24" s="8"/>
      <c r="H24" s="8"/>
      <c r="I24" s="78" t="s">
        <v>43</v>
      </c>
      <c r="J24" s="79"/>
      <c r="K24" s="80">
        <f>IF(ISBLANK(C6),"",SUM(K17:K22))</f>
        <v>12</v>
      </c>
      <c r="L24" s="81">
        <f>IF(ISBLANK(G6),"",SUM(L17:L22))</f>
        <v>2</v>
      </c>
      <c r="M24" s="82">
        <f>IF(ISBLANK(F17),"",SUM(M17:M23))</f>
        <v>4</v>
      </c>
      <c r="N24" s="83">
        <f>IF(ISBLANK(F17),"",SUM(N17:N23))</f>
        <v>0</v>
      </c>
      <c r="O24" s="6"/>
      <c r="P24" s="5"/>
    </row>
    <row r="25" spans="1:16" ht="12" customHeight="1">
      <c r="A25" s="6"/>
      <c r="B25" s="84" t="s">
        <v>44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/>
      <c r="P25" s="5"/>
    </row>
    <row r="26" spans="1:16" ht="12">
      <c r="A26" s="6"/>
      <c r="B26" s="85" t="s">
        <v>45</v>
      </c>
      <c r="C26" s="85"/>
      <c r="D26" s="85" t="s">
        <v>46</v>
      </c>
      <c r="E26" s="86"/>
      <c r="F26" s="85"/>
      <c r="G26" s="85" t="s">
        <v>47</v>
      </c>
      <c r="H26" s="86"/>
      <c r="I26" s="85"/>
      <c r="J26" s="87" t="s">
        <v>48</v>
      </c>
      <c r="K26" s="5"/>
      <c r="L26" s="8"/>
      <c r="M26" s="8"/>
      <c r="N26" s="8"/>
      <c r="O26" s="6"/>
      <c r="P26" s="5"/>
    </row>
    <row r="27" spans="1:16" ht="15">
      <c r="A27" s="88"/>
      <c r="B27" s="89"/>
      <c r="C27" s="89"/>
      <c r="D27" s="89"/>
      <c r="E27" s="89"/>
      <c r="F27" s="89"/>
      <c r="G27" s="89"/>
      <c r="H27" s="89"/>
      <c r="I27" s="89"/>
      <c r="J27" s="106" t="s">
        <v>67</v>
      </c>
      <c r="K27" s="106"/>
      <c r="L27" s="106"/>
      <c r="M27" s="106"/>
      <c r="N27" s="106"/>
      <c r="O27" s="6"/>
      <c r="P27" s="5"/>
    </row>
    <row r="28" spans="1:16" ht="9.75" customHeight="1">
      <c r="A28" s="90"/>
      <c r="B28" s="91"/>
      <c r="C28" s="91"/>
      <c r="D28" s="91"/>
      <c r="E28" s="91"/>
      <c r="F28" s="91"/>
      <c r="G28" s="91"/>
      <c r="H28" s="91"/>
      <c r="I28" s="91"/>
      <c r="J28" s="92"/>
      <c r="K28" s="92"/>
      <c r="L28" s="92"/>
      <c r="M28" s="92"/>
      <c r="N28" s="92"/>
      <c r="O28" s="6"/>
      <c r="P28" s="5"/>
    </row>
    <row r="29" ht="12">
      <c r="B29" s="12"/>
    </row>
    <row r="31" ht="12.75" customHeight="1"/>
    <row r="46" ht="12">
      <c r="X46" s="51"/>
    </row>
    <row r="47" ht="12">
      <c r="X47" s="51"/>
    </row>
    <row r="48" ht="12">
      <c r="X48" s="51"/>
    </row>
    <row r="49" ht="12">
      <c r="X49" s="51"/>
    </row>
    <row r="50" ht="12">
      <c r="X50" s="51"/>
    </row>
    <row r="51" ht="12">
      <c r="X51" s="51"/>
    </row>
    <row r="52" ht="12">
      <c r="X52" s="51"/>
    </row>
    <row r="53" ht="12">
      <c r="X53" s="51"/>
    </row>
    <row r="73" ht="12">
      <c r="X73" s="51"/>
    </row>
    <row r="74" ht="12">
      <c r="X74" s="51"/>
    </row>
    <row r="75" ht="12">
      <c r="X75" s="51"/>
    </row>
    <row r="76" ht="12">
      <c r="X76" s="51"/>
    </row>
    <row r="77" ht="12">
      <c r="X77" s="51"/>
    </row>
    <row r="78" ht="12">
      <c r="X78" s="51"/>
    </row>
    <row r="79" ht="12">
      <c r="X79" s="51"/>
    </row>
    <row r="80" ht="12">
      <c r="X80" s="51"/>
    </row>
    <row r="100" ht="12">
      <c r="X100" s="51"/>
    </row>
    <row r="101" ht="12">
      <c r="X101" s="51"/>
    </row>
    <row r="102" ht="12">
      <c r="X102" s="51"/>
    </row>
    <row r="103" ht="12">
      <c r="X103" s="51"/>
    </row>
    <row r="104" ht="12">
      <c r="X104" s="51"/>
    </row>
    <row r="105" ht="12">
      <c r="X105" s="51"/>
    </row>
    <row r="106" ht="12">
      <c r="X106" s="51"/>
    </row>
    <row r="107" ht="12">
      <c r="X107" s="51"/>
    </row>
  </sheetData>
  <sheetProtection selectLockedCells="1" selectUnlockedCells="1"/>
  <mergeCells count="18">
    <mergeCell ref="C13:E13"/>
    <mergeCell ref="G13:N13"/>
    <mergeCell ref="C14:E14"/>
    <mergeCell ref="G14:N14"/>
    <mergeCell ref="K16:L16"/>
    <mergeCell ref="J27:N27"/>
    <mergeCell ref="C7:E7"/>
    <mergeCell ref="G7:N7"/>
    <mergeCell ref="C8:E8"/>
    <mergeCell ref="G8:N8"/>
    <mergeCell ref="C10:E10"/>
    <mergeCell ref="G10:N10"/>
    <mergeCell ref="J2:N2"/>
    <mergeCell ref="J3:N3"/>
    <mergeCell ref="C5:E5"/>
    <mergeCell ref="G5:N5"/>
    <mergeCell ref="C6:E6"/>
    <mergeCell ref="G6:N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Roman,Tavallinen"&amp;12&amp;A</oddHeader>
    <oddFooter>&amp;C&amp;"Times New Roman,Tavallinen"&amp;12Sivu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Oinas, Teemu 1. (Nokia - FI/Oulu)</dc:creator>
  <cp:keywords/>
  <dc:description/>
  <cp:lastModifiedBy>Mika R</cp:lastModifiedBy>
  <cp:lastPrinted>2020-09-03T08:34:33Z</cp:lastPrinted>
  <dcterms:created xsi:type="dcterms:W3CDTF">2020-09-03T07:08:52Z</dcterms:created>
  <dcterms:modified xsi:type="dcterms:W3CDTF">2023-04-23T08:16:54Z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0x010100C17A4B69EF56E94C827924DC4B490231</vt:lpwstr>
  </property>
  <property fmtid="{D5CDD505-2E9C-101B-9397-08002B2CF9AE}" pid="3" name="HideFromDelve">
    <vt:lpwstr>0</vt:lpwstr>
  </property>
</Properties>
</file>